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96" windowWidth="11880" windowHeight="5580" activeTab="0"/>
  </bookViews>
  <sheets>
    <sheet name="Brief revenue and Expenditur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<sst xmlns="http://schemas.openxmlformats.org/spreadsheetml/2006/main" count="42" uniqueCount="38">
  <si>
    <r>
      <t xml:space="preserve">Brief Presentation on analysis of Annual Revenue and Expendirue </t>
    </r>
  </si>
  <si>
    <t>FY2009</t>
  </si>
  <si>
    <t>Unit：Thousand NT$</t>
  </si>
  <si>
    <t>Item</t>
  </si>
  <si>
    <t>Budget for Current Fiscal Year</t>
  </si>
  <si>
    <t>Budget for Last Fiscal Year</t>
  </si>
  <si>
    <t>Change Between Current and Last Fiscal Year</t>
  </si>
  <si>
    <t>Amount</t>
  </si>
  <si>
    <t>Amount</t>
  </si>
  <si>
    <t>Percent Total</t>
  </si>
  <si>
    <t>%</t>
  </si>
  <si>
    <t>一、Total Annual Revenue</t>
  </si>
  <si>
    <t xml:space="preserve"> 1.Revenues from Tax</t>
  </si>
  <si>
    <t xml:space="preserve"> 2.Receipts from Charges on Benefits of Public Construction</t>
  </si>
  <si>
    <t xml:space="preserve"> 4.Fees</t>
  </si>
  <si>
    <t xml:space="preserve"> 6.Revenues of Public Properties</t>
  </si>
  <si>
    <t xml:space="preserve"> 7.Surplus of Public Enterprises</t>
  </si>
  <si>
    <t xml:space="preserve"> 8.Assistance and Donation</t>
  </si>
  <si>
    <t>11.Revenues from others</t>
  </si>
  <si>
    <t xml:space="preserve"> 3.Revenues from Fines and Indemnities</t>
  </si>
  <si>
    <t xml:space="preserve"> 5.Revenues from Trust Management</t>
  </si>
  <si>
    <t xml:space="preserve"> 9.Revenues from Donations and Gifts</t>
  </si>
  <si>
    <t>二、Total Expenditures</t>
  </si>
  <si>
    <t xml:space="preserve"> 1.General Administration</t>
  </si>
  <si>
    <t xml:space="preserve"> 2.Education, Science and Culture</t>
  </si>
  <si>
    <t xml:space="preserve"> 3.Expenditures for Economic Development</t>
  </si>
  <si>
    <t xml:space="preserve"> 4.Social Welfare</t>
  </si>
  <si>
    <t xml:space="preserve"> 5.Community Development and Environmental Protection</t>
  </si>
  <si>
    <t xml:space="preserve"> 6.Retirement and Compassionate Aid</t>
  </si>
  <si>
    <t xml:space="preserve"> 8.Obligations</t>
  </si>
  <si>
    <t xml:space="preserve"> 9.Expenditure for Assistance</t>
  </si>
  <si>
    <t>10.Other Expenditure</t>
  </si>
  <si>
    <t xml:space="preserve"> 7.Expenditure for Police Service</t>
  </si>
  <si>
    <t>10.Revenues from Taxes of Selfgovernment</t>
  </si>
  <si>
    <t>三、Balance</t>
  </si>
  <si>
    <t>The information of Taipei County, Taipei City and Kaohsiung City  not included</t>
  </si>
  <si>
    <t>Outturn for Fiscal Year Before Last</t>
  </si>
  <si>
    <t>County/City Government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</si>
</sst>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E+00"/>
    <numFmt numFmtId="185" formatCode="#,##0_ 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0.00_);[Red]\(0.00\)"/>
    <numFmt numFmtId="195" formatCode="#,##0.0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#,##0.00_ "/>
    <numFmt numFmtId="204" formatCode="_-* #,##0.0_-;\-* #,##0.0_-;_-* &quot;-&quot;??_-;_-@_-"/>
    <numFmt numFmtId="205" formatCode="_-* #,##0_-;\-* #,##0_-;_-* &quot;-&quot;??_-;_-@_-"/>
    <numFmt numFmtId="206" formatCode="0_);[Red]\(0\)"/>
    <numFmt numFmtId="207" formatCode="#,##0_);[Red]\(#,##0\)"/>
    <numFmt numFmtId="208" formatCode="0.00;[Red]0.00"/>
    <numFmt numFmtId="209" formatCode="#,##0.00_);[Red]\(#,##0.00\)"/>
    <numFmt numFmtId="210" formatCode="#,##0.000_);[Red]\(#,##0.000\)"/>
    <numFmt numFmtId="211" formatCode="#,##0.0_);[Red]\(#,##0.0\)"/>
    <numFmt numFmtId="212" formatCode="_-* #,##0.0000_-;\-* #,##0.0000_-;_-* &quot;-&quot;????_-;_-@_-"/>
    <numFmt numFmtId="213" formatCode="#,##0_);\(#,##0\)"/>
    <numFmt numFmtId="214" formatCode="0.0_);[Red]\(0.0\)"/>
    <numFmt numFmtId="215" formatCode="_(* #,##0_);_(\-\ #,##0_);_(* &quot;-&quot;_);_(@_)"/>
    <numFmt numFmtId="216" formatCode="0.00_ "/>
    <numFmt numFmtId="217" formatCode="#,##0.0000_);[Red]\(#,##0.0000\)"/>
    <numFmt numFmtId="218" formatCode="#,##0.00000_);[Red]\(#,##0.00000\)"/>
    <numFmt numFmtId="219" formatCode="#,##0.000000_);[Red]\(#,##0.000000\)"/>
    <numFmt numFmtId="220" formatCode="#,##0.0000000_);[Red]\(#,##0.0000000\)"/>
    <numFmt numFmtId="221" formatCode="#,##0.00000000_);[Red]\(#,##0.00000000\)"/>
    <numFmt numFmtId="222" formatCode="#,##0.000000000_);[Red]\(#,##0.000000000\)"/>
    <numFmt numFmtId="223" formatCode="#,##0.0000000000_);[Red]\(#,##0.0000000000\)"/>
    <numFmt numFmtId="224" formatCode="0.0%"/>
    <numFmt numFmtId="225" formatCode="#,##0.0_ "/>
    <numFmt numFmtId="226" formatCode="#,##0.000_ "/>
    <numFmt numFmtId="227" formatCode="_-* #,##0.0_-;\-* #,##0.0_-;_-* &quot;-&quot;_-;_-@_-"/>
    <numFmt numFmtId="228" formatCode="_-* #,##0.00_-;\-* #,##0.00_-;_-* &quot;-&quot;_-;_-@_-"/>
    <numFmt numFmtId="229" formatCode="0.000%"/>
    <numFmt numFmtId="230" formatCode="m&quot;月&quot;d&quot;日&quot;"/>
    <numFmt numFmtId="231" formatCode="#,###,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sz val="12"/>
      <name val="細明體"/>
      <family val="3"/>
    </font>
    <font>
      <sz val="12"/>
      <name val="華康中楷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9"/>
      <name val="新細明體"/>
      <family val="1"/>
    </font>
    <font>
      <b/>
      <sz val="18"/>
      <name val="Times New Roman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4"/>
      <name val="Times New Roman"/>
      <family val="1"/>
    </font>
    <font>
      <b/>
      <sz val="12"/>
      <name val="華康中楷體"/>
      <family val="1"/>
    </font>
    <font>
      <sz val="14"/>
      <name val="Times New Roman"/>
      <family val="1"/>
    </font>
    <font>
      <sz val="14"/>
      <name val="華康中楷體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5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16" applyFont="1" applyAlignment="1">
      <alignment horizontal="centerContinuous" vertical="top"/>
      <protection/>
    </xf>
    <xf numFmtId="185" fontId="8" fillId="0" borderId="0" xfId="16" applyNumberFormat="1" applyFont="1" applyAlignment="1">
      <alignment horizontal="centerContinuous" vertical="top"/>
      <protection/>
    </xf>
    <xf numFmtId="0" fontId="8" fillId="0" borderId="0" xfId="16" applyFont="1" applyAlignment="1">
      <alignment horizontal="centerContinuous" vertical="top"/>
      <protection/>
    </xf>
    <xf numFmtId="0" fontId="9" fillId="0" borderId="0" xfId="16" applyFont="1" applyAlignment="1">
      <alignment horizontal="left" vertical="top"/>
      <protection/>
    </xf>
    <xf numFmtId="0" fontId="6" fillId="0" borderId="0" xfId="16" applyFont="1" applyAlignment="1">
      <alignment vertical="top"/>
      <protection/>
    </xf>
    <xf numFmtId="0" fontId="12" fillId="0" borderId="0" xfId="16" applyFont="1" applyAlignment="1">
      <alignment horizontal="left" vertical="top"/>
      <protection/>
    </xf>
    <xf numFmtId="0" fontId="7" fillId="0" borderId="1" xfId="15" applyFont="1" applyBorder="1" applyAlignment="1">
      <alignment horizontal="left" vertical="top"/>
      <protection/>
    </xf>
    <xf numFmtId="185" fontId="8" fillId="0" borderId="1" xfId="15" applyNumberFormat="1" applyFont="1" applyBorder="1" applyAlignment="1">
      <alignment horizontal="right" vertical="top"/>
      <protection/>
    </xf>
    <xf numFmtId="0" fontId="8" fillId="0" borderId="1" xfId="15" applyFont="1" applyBorder="1" applyAlignment="1">
      <alignment horizontal="center" vertical="top"/>
      <protection/>
    </xf>
    <xf numFmtId="3" fontId="7" fillId="0" borderId="2" xfId="16" applyNumberFormat="1" applyFont="1" applyBorder="1" applyAlignment="1">
      <alignment horizontal="center" vertical="center"/>
      <protection/>
    </xf>
    <xf numFmtId="3" fontId="6" fillId="0" borderId="0" xfId="16" applyNumberFormat="1" applyFont="1">
      <alignment/>
      <protection/>
    </xf>
    <xf numFmtId="185" fontId="7" fillId="0" borderId="2" xfId="16" applyNumberFormat="1" applyFont="1" applyBorder="1" applyAlignment="1">
      <alignment horizontal="center" vertical="center"/>
      <protection/>
    </xf>
    <xf numFmtId="3" fontId="13" fillId="0" borderId="2" xfId="16" applyNumberFormat="1" applyFont="1" applyBorder="1" applyAlignment="1">
      <alignment vertical="center"/>
      <protection/>
    </xf>
    <xf numFmtId="187" fontId="14" fillId="2" borderId="2" xfId="19" applyNumberFormat="1" applyFont="1" applyFill="1" applyBorder="1" applyAlignment="1">
      <alignment vertical="center"/>
    </xf>
    <xf numFmtId="43" fontId="14" fillId="2" borderId="2" xfId="19" applyFont="1" applyFill="1" applyBorder="1" applyAlignment="1">
      <alignment vertical="center"/>
    </xf>
    <xf numFmtId="209" fontId="14" fillId="2" borderId="2" xfId="19" applyNumberFormat="1" applyFont="1" applyFill="1" applyBorder="1" applyAlignment="1">
      <alignment vertical="center"/>
    </xf>
    <xf numFmtId="3" fontId="15" fillId="0" borderId="0" xfId="16" applyNumberFormat="1" applyFont="1">
      <alignment/>
      <protection/>
    </xf>
    <xf numFmtId="3" fontId="8" fillId="0" borderId="2" xfId="16" applyNumberFormat="1" applyFont="1" applyBorder="1" applyAlignment="1">
      <alignment horizontal="left" vertical="center" indent="2"/>
      <protection/>
    </xf>
    <xf numFmtId="187" fontId="16" fillId="3" borderId="2" xfId="19" applyNumberFormat="1" applyFont="1" applyFill="1" applyBorder="1" applyAlignment="1">
      <alignment vertical="center"/>
    </xf>
    <xf numFmtId="43" fontId="16" fillId="2" borderId="2" xfId="19" applyFont="1" applyFill="1" applyBorder="1" applyAlignment="1">
      <alignment vertical="center"/>
    </xf>
    <xf numFmtId="209" fontId="16" fillId="2" borderId="2" xfId="19" applyNumberFormat="1" applyFont="1" applyFill="1" applyBorder="1" applyAlignment="1">
      <alignment vertical="center"/>
    </xf>
    <xf numFmtId="3" fontId="8" fillId="0" borderId="2" xfId="16" applyNumberFormat="1" applyFont="1" applyBorder="1" applyAlignment="1">
      <alignment vertical="center"/>
      <protection/>
    </xf>
    <xf numFmtId="185" fontId="16" fillId="0" borderId="2" xfId="19" applyNumberFormat="1" applyFont="1" applyBorder="1" applyAlignment="1">
      <alignment vertical="center"/>
    </xf>
    <xf numFmtId="43" fontId="16" fillId="0" borderId="2" xfId="19" applyFont="1" applyBorder="1" applyAlignment="1">
      <alignment vertical="center"/>
    </xf>
    <xf numFmtId="43" fontId="16" fillId="4" borderId="2" xfId="19" applyFont="1" applyFill="1" applyBorder="1" applyAlignment="1">
      <alignment vertical="center"/>
    </xf>
    <xf numFmtId="207" fontId="16" fillId="0" borderId="2" xfId="19" applyNumberFormat="1" applyFont="1" applyBorder="1" applyAlignment="1">
      <alignment vertical="center"/>
    </xf>
    <xf numFmtId="209" fontId="16" fillId="0" borderId="2" xfId="19" applyNumberFormat="1" applyFont="1" applyBorder="1" applyAlignment="1">
      <alignment vertical="center"/>
    </xf>
    <xf numFmtId="183" fontId="14" fillId="2" borderId="2" xfId="19" applyNumberFormat="1" applyFont="1" applyFill="1" applyBorder="1" applyAlignment="1">
      <alignment vertical="center"/>
    </xf>
    <xf numFmtId="209" fontId="14" fillId="2" borderId="3" xfId="19" applyNumberFormat="1" applyFont="1" applyFill="1" applyBorder="1" applyAlignment="1">
      <alignment vertical="center"/>
    </xf>
    <xf numFmtId="183" fontId="16" fillId="2" borderId="2" xfId="19" applyNumberFormat="1" applyFont="1" applyFill="1" applyBorder="1" applyAlignment="1">
      <alignment vertical="center"/>
    </xf>
    <xf numFmtId="209" fontId="16" fillId="2" borderId="3" xfId="19" applyNumberFormat="1" applyFont="1" applyFill="1" applyBorder="1" applyAlignment="1">
      <alignment vertical="center"/>
    </xf>
    <xf numFmtId="3" fontId="8" fillId="0" borderId="2" xfId="16" applyNumberFormat="1" applyFont="1" applyBorder="1" applyAlignment="1">
      <alignment horizontal="center" vertical="center"/>
      <protection/>
    </xf>
    <xf numFmtId="187" fontId="14" fillId="3" borderId="2" xfId="19" applyNumberFormat="1" applyFont="1" applyFill="1" applyBorder="1" applyAlignment="1">
      <alignment vertical="center"/>
    </xf>
    <xf numFmtId="207" fontId="14" fillId="0" borderId="2" xfId="19" applyNumberFormat="1" applyFont="1" applyBorder="1" applyAlignment="1">
      <alignment vertical="center"/>
    </xf>
    <xf numFmtId="43" fontId="14" fillId="0" borderId="2" xfId="19" applyFont="1" applyBorder="1" applyAlignment="1">
      <alignment vertical="center"/>
    </xf>
    <xf numFmtId="3" fontId="7" fillId="0" borderId="0" xfId="16" applyNumberFormat="1" applyFont="1">
      <alignment/>
      <protection/>
    </xf>
    <xf numFmtId="0" fontId="11" fillId="0" borderId="0" xfId="16" applyFont="1" applyAlignment="1">
      <alignment horizontal="center" vertical="top"/>
      <protection/>
    </xf>
    <xf numFmtId="0" fontId="9" fillId="0" borderId="1" xfId="16" applyFont="1" applyBorder="1" applyAlignment="1">
      <alignment horizontal="center" vertical="top"/>
      <protection/>
    </xf>
    <xf numFmtId="0" fontId="9" fillId="0" borderId="1" xfId="15" applyFont="1" applyBorder="1" applyAlignment="1">
      <alignment horizontal="center" vertical="top"/>
      <protection/>
    </xf>
    <xf numFmtId="3" fontId="7" fillId="0" borderId="2" xfId="16" applyNumberFormat="1" applyFont="1" applyBorder="1" applyAlignment="1">
      <alignment horizontal="center" vertical="center" wrapText="1"/>
      <protection/>
    </xf>
    <xf numFmtId="3" fontId="8" fillId="0" borderId="2" xfId="16" applyNumberFormat="1" applyFont="1" applyBorder="1" applyAlignment="1">
      <alignment horizontal="left" vertical="center" wrapText="1" indent="2"/>
      <protection/>
    </xf>
    <xf numFmtId="3" fontId="7" fillId="0" borderId="4" xfId="16" applyNumberFormat="1" applyFont="1" applyBorder="1" applyAlignment="1">
      <alignment vertical="top" wrapText="1"/>
      <protection/>
    </xf>
    <xf numFmtId="0" fontId="7" fillId="0" borderId="1" xfId="16" applyFont="1" applyBorder="1" applyAlignment="1">
      <alignment horizontal="right" vertical="top"/>
      <protection/>
    </xf>
    <xf numFmtId="3" fontId="7" fillId="0" borderId="5" xfId="16" applyNumberFormat="1" applyFont="1" applyBorder="1" applyAlignment="1">
      <alignment horizontal="center" vertical="center"/>
      <protection/>
    </xf>
    <xf numFmtId="3" fontId="7" fillId="0" borderId="6" xfId="16" applyNumberFormat="1" applyFont="1" applyBorder="1" applyAlignment="1">
      <alignment horizontal="center" vertical="center"/>
      <protection/>
    </xf>
    <xf numFmtId="3" fontId="7" fillId="0" borderId="7" xfId="16" applyNumberFormat="1" applyFont="1" applyBorder="1" applyAlignment="1">
      <alignment horizontal="center" vertical="center" wrapText="1"/>
      <protection/>
    </xf>
    <xf numFmtId="3" fontId="7" fillId="0" borderId="3" xfId="16" applyNumberFormat="1" applyFont="1" applyBorder="1" applyAlignment="1">
      <alignment horizontal="center" vertical="center" wrapText="1"/>
      <protection/>
    </xf>
  </cellXfs>
  <cellStyles count="10">
    <cellStyle name="Normal" xfId="0"/>
    <cellStyle name="一般_10-11-90縣市彙編(簡明)" xfId="15"/>
    <cellStyle name="一般_THREE84" xfId="16"/>
    <cellStyle name="Comma" xfId="17"/>
    <cellStyle name="Comma [0]" xfId="18"/>
    <cellStyle name="千分位_10-11-90縣市彙編(簡明)" xfId="19"/>
    <cellStyle name="Percent" xfId="20"/>
    <cellStyle name="Currency" xfId="21"/>
    <cellStyle name="Currency [0]" xfId="22"/>
    <cellStyle name="貨幣[0]_INC84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bas.gov.tw/document\1&#38928;&#31639;&#24409;&#32232;\98&#24409;&#32232;\&#32291;&#24066;\98&#32291;&#24066;&#24409;(&#21360;&#2636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錄"/>
      <sheetName val="圖表資料1"/>
      <sheetName val="圖表資料2"/>
      <sheetName val="簡明總"/>
      <sheetName val="收支總"/>
      <sheetName val="融資總"/>
      <sheetName val="簡明-縣市(不印)"/>
      <sheetName val="簡明勾"/>
      <sheetName val="收支-縣市(不印）"/>
      <sheetName val="收支勾"/>
      <sheetName val="融資-縣市(不印）"/>
      <sheetName val="融資勾"/>
      <sheetName val="來源別"/>
      <sheetName val="政事別-經資"/>
      <sheetName val="政事別-經"/>
      <sheetName val="政事別-資"/>
      <sheetName val="機關別"/>
      <sheetName val="用途別"/>
      <sheetName val="資本支出"/>
      <sheetName val="人事費-員額"/>
      <sheetName val="人事費彙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2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48.00390625" style="11" customWidth="1"/>
    <col min="2" max="2" width="17.50390625" style="11" customWidth="1"/>
    <col min="3" max="3" width="9.25390625" style="11" customWidth="1"/>
    <col min="4" max="4" width="17.375" style="11" customWidth="1"/>
    <col min="5" max="5" width="9.875" style="11" customWidth="1"/>
    <col min="6" max="6" width="18.125" style="11" customWidth="1"/>
    <col min="7" max="7" width="9.50390625" style="11" customWidth="1"/>
    <col min="8" max="8" width="18.875" style="11" customWidth="1"/>
    <col min="9" max="9" width="10.75390625" style="11" customWidth="1"/>
    <col min="10" max="16384" width="9.00390625" style="11" customWidth="1"/>
  </cols>
  <sheetData>
    <row r="1" spans="1:9" s="5" customFormat="1" ht="27" customHeight="1">
      <c r="A1" s="1"/>
      <c r="B1" s="2"/>
      <c r="C1" s="3"/>
      <c r="D1" s="37" t="s">
        <v>37</v>
      </c>
      <c r="E1" s="4"/>
      <c r="G1" s="3"/>
      <c r="H1" s="3"/>
      <c r="I1" s="3"/>
    </row>
    <row r="2" spans="2:9" s="5" customFormat="1" ht="24.75" customHeight="1">
      <c r="B2" s="2"/>
      <c r="D2" s="37" t="s">
        <v>0</v>
      </c>
      <c r="E2" s="6"/>
      <c r="G2" s="3"/>
      <c r="H2" s="3"/>
      <c r="I2" s="3"/>
    </row>
    <row r="3" spans="1:9" s="5" customFormat="1" ht="19.5" customHeight="1">
      <c r="A3" s="7"/>
      <c r="B3" s="8"/>
      <c r="C3" s="9"/>
      <c r="D3" s="39" t="s">
        <v>1</v>
      </c>
      <c r="E3" s="38"/>
      <c r="G3" s="9"/>
      <c r="H3" s="43" t="s">
        <v>2</v>
      </c>
      <c r="I3" s="43"/>
    </row>
    <row r="4" spans="1:9" ht="41.25" customHeight="1">
      <c r="A4" s="44" t="s">
        <v>3</v>
      </c>
      <c r="B4" s="46" t="s">
        <v>4</v>
      </c>
      <c r="C4" s="47"/>
      <c r="D4" s="46" t="s">
        <v>5</v>
      </c>
      <c r="E4" s="47"/>
      <c r="F4" s="46" t="s">
        <v>36</v>
      </c>
      <c r="G4" s="47"/>
      <c r="H4" s="46" t="s">
        <v>6</v>
      </c>
      <c r="I4" s="47"/>
    </row>
    <row r="5" spans="1:9" ht="58.5">
      <c r="A5" s="45"/>
      <c r="B5" s="12" t="s">
        <v>7</v>
      </c>
      <c r="C5" s="40" t="s">
        <v>9</v>
      </c>
      <c r="D5" s="10" t="s">
        <v>8</v>
      </c>
      <c r="E5" s="40" t="s">
        <v>9</v>
      </c>
      <c r="F5" s="10" t="s">
        <v>8</v>
      </c>
      <c r="G5" s="40" t="s">
        <v>9</v>
      </c>
      <c r="H5" s="10" t="s">
        <v>8</v>
      </c>
      <c r="I5" s="40" t="s">
        <v>10</v>
      </c>
    </row>
    <row r="6" spans="1:9" s="17" customFormat="1" ht="24.75" customHeight="1">
      <c r="A6" s="13" t="s">
        <v>11</v>
      </c>
      <c r="B6" s="14">
        <f aca="true" t="shared" si="0" ref="B6:H6">SUM(B7:B17)</f>
        <v>509066589</v>
      </c>
      <c r="C6" s="15">
        <f t="shared" si="0"/>
        <v>100</v>
      </c>
      <c r="D6" s="14">
        <f t="shared" si="0"/>
        <v>469006631</v>
      </c>
      <c r="E6" s="15">
        <f t="shared" si="0"/>
        <v>100</v>
      </c>
      <c r="F6" s="14">
        <f t="shared" si="0"/>
        <v>429518244</v>
      </c>
      <c r="G6" s="15">
        <f t="shared" si="0"/>
        <v>100</v>
      </c>
      <c r="H6" s="14">
        <f t="shared" si="0"/>
        <v>40059958</v>
      </c>
      <c r="I6" s="16">
        <f aca="true" t="shared" si="1" ref="I6:I17">+H6/D6*100</f>
        <v>8.541448105879764</v>
      </c>
    </row>
    <row r="7" spans="1:9" ht="20.25" customHeight="1">
      <c r="A7" s="18" t="s">
        <v>12</v>
      </c>
      <c r="B7" s="19">
        <v>203099744</v>
      </c>
      <c r="C7" s="20">
        <f aca="true" t="shared" si="2" ref="C7:C17">+ROUND(B7/$B$6*100,2)</f>
        <v>39.9</v>
      </c>
      <c r="D7" s="19">
        <v>195397673</v>
      </c>
      <c r="E7" s="20">
        <f aca="true" t="shared" si="3" ref="E7:E17">+ROUND(D7/$D$6*100,2)</f>
        <v>41.66</v>
      </c>
      <c r="F7" s="19">
        <v>199872193</v>
      </c>
      <c r="G7" s="20">
        <f aca="true" t="shared" si="4" ref="G7:G17">+ROUND(F7/$F$6*100,2)</f>
        <v>46.53</v>
      </c>
      <c r="H7" s="19">
        <f aca="true" t="shared" si="5" ref="H7:H17">+B7-D7</f>
        <v>7702071</v>
      </c>
      <c r="I7" s="21">
        <f t="shared" si="1"/>
        <v>3.941741414699447</v>
      </c>
    </row>
    <row r="8" spans="1:9" ht="33">
      <c r="A8" s="41" t="s">
        <v>13</v>
      </c>
      <c r="B8" s="19">
        <v>5</v>
      </c>
      <c r="C8" s="20">
        <f t="shared" si="2"/>
        <v>0</v>
      </c>
      <c r="D8" s="19">
        <v>5</v>
      </c>
      <c r="E8" s="20">
        <f t="shared" si="3"/>
        <v>0</v>
      </c>
      <c r="F8" s="19">
        <v>1206</v>
      </c>
      <c r="G8" s="20">
        <f t="shared" si="4"/>
        <v>0</v>
      </c>
      <c r="H8" s="19">
        <f t="shared" si="5"/>
        <v>0</v>
      </c>
      <c r="I8" s="21">
        <f t="shared" si="1"/>
        <v>0</v>
      </c>
    </row>
    <row r="9" spans="1:9" ht="18.75">
      <c r="A9" s="41" t="s">
        <v>19</v>
      </c>
      <c r="B9" s="19">
        <v>7943872</v>
      </c>
      <c r="C9" s="20">
        <f t="shared" si="2"/>
        <v>1.56</v>
      </c>
      <c r="D9" s="19">
        <v>8031398</v>
      </c>
      <c r="E9" s="20">
        <f t="shared" si="3"/>
        <v>1.71</v>
      </c>
      <c r="F9" s="19">
        <v>10396809</v>
      </c>
      <c r="G9" s="20">
        <f t="shared" si="4"/>
        <v>2.42</v>
      </c>
      <c r="H9" s="19">
        <f t="shared" si="5"/>
        <v>-87526</v>
      </c>
      <c r="I9" s="21">
        <f t="shared" si="1"/>
        <v>-1.0897978160215693</v>
      </c>
    </row>
    <row r="10" spans="1:9" ht="20.25" customHeight="1">
      <c r="A10" s="18" t="s">
        <v>14</v>
      </c>
      <c r="B10" s="19">
        <v>10825931</v>
      </c>
      <c r="C10" s="20">
        <f t="shared" si="2"/>
        <v>2.13</v>
      </c>
      <c r="D10" s="19">
        <v>10963087</v>
      </c>
      <c r="E10" s="20">
        <f t="shared" si="3"/>
        <v>2.34</v>
      </c>
      <c r="F10" s="19">
        <v>11090021</v>
      </c>
      <c r="G10" s="20">
        <f t="shared" si="4"/>
        <v>2.58</v>
      </c>
      <c r="H10" s="19">
        <f t="shared" si="5"/>
        <v>-137156</v>
      </c>
      <c r="I10" s="21">
        <f t="shared" si="1"/>
        <v>-1.251070980281375</v>
      </c>
    </row>
    <row r="11" spans="1:9" ht="18.75">
      <c r="A11" s="41" t="s">
        <v>20</v>
      </c>
      <c r="B11" s="19">
        <v>1080</v>
      </c>
      <c r="C11" s="20">
        <f t="shared" si="2"/>
        <v>0</v>
      </c>
      <c r="D11" s="19">
        <v>5701</v>
      </c>
      <c r="E11" s="20">
        <f t="shared" si="3"/>
        <v>0</v>
      </c>
      <c r="F11" s="19">
        <v>1424</v>
      </c>
      <c r="G11" s="20">
        <f t="shared" si="4"/>
        <v>0</v>
      </c>
      <c r="H11" s="19">
        <f t="shared" si="5"/>
        <v>-4621</v>
      </c>
      <c r="I11" s="21">
        <f t="shared" si="1"/>
        <v>-81.05595509559727</v>
      </c>
    </row>
    <row r="12" spans="1:9" ht="20.25" customHeight="1">
      <c r="A12" s="18" t="s">
        <v>15</v>
      </c>
      <c r="B12" s="19">
        <v>9893707</v>
      </c>
      <c r="C12" s="20">
        <f t="shared" si="2"/>
        <v>1.94</v>
      </c>
      <c r="D12" s="19">
        <v>7461149</v>
      </c>
      <c r="E12" s="20">
        <f t="shared" si="3"/>
        <v>1.59</v>
      </c>
      <c r="F12" s="19">
        <v>7819329</v>
      </c>
      <c r="G12" s="20">
        <f t="shared" si="4"/>
        <v>1.82</v>
      </c>
      <c r="H12" s="19">
        <f t="shared" si="5"/>
        <v>2432558</v>
      </c>
      <c r="I12" s="21">
        <f t="shared" si="1"/>
        <v>32.602994525374044</v>
      </c>
    </row>
    <row r="13" spans="1:9" ht="20.25" customHeight="1">
      <c r="A13" s="18" t="s">
        <v>16</v>
      </c>
      <c r="B13" s="19">
        <v>6334429</v>
      </c>
      <c r="C13" s="20">
        <f t="shared" si="2"/>
        <v>1.24</v>
      </c>
      <c r="D13" s="19">
        <v>7675435</v>
      </c>
      <c r="E13" s="20">
        <f t="shared" si="3"/>
        <v>1.64</v>
      </c>
      <c r="F13" s="19">
        <v>2868727</v>
      </c>
      <c r="G13" s="20">
        <f t="shared" si="4"/>
        <v>0.67</v>
      </c>
      <c r="H13" s="19">
        <f t="shared" si="5"/>
        <v>-1341006</v>
      </c>
      <c r="I13" s="21">
        <f t="shared" si="1"/>
        <v>-17.471400643742015</v>
      </c>
    </row>
    <row r="14" spans="1:9" ht="20.25" customHeight="1">
      <c r="A14" s="18" t="s">
        <v>17</v>
      </c>
      <c r="B14" s="19">
        <v>258931356</v>
      </c>
      <c r="C14" s="20">
        <f t="shared" si="2"/>
        <v>50.86</v>
      </c>
      <c r="D14" s="19">
        <v>228753276</v>
      </c>
      <c r="E14" s="20">
        <f t="shared" si="3"/>
        <v>48.77</v>
      </c>
      <c r="F14" s="19">
        <v>184171684</v>
      </c>
      <c r="G14" s="20">
        <f t="shared" si="4"/>
        <v>42.88</v>
      </c>
      <c r="H14" s="19">
        <f t="shared" si="5"/>
        <v>30178080</v>
      </c>
      <c r="I14" s="21">
        <f t="shared" si="1"/>
        <v>13.192414346013562</v>
      </c>
    </row>
    <row r="15" spans="1:9" ht="18.75">
      <c r="A15" s="41" t="s">
        <v>21</v>
      </c>
      <c r="B15" s="19">
        <v>4187580</v>
      </c>
      <c r="C15" s="20">
        <f t="shared" si="2"/>
        <v>0.82</v>
      </c>
      <c r="D15" s="19">
        <v>4163068</v>
      </c>
      <c r="E15" s="20">
        <f t="shared" si="3"/>
        <v>0.89</v>
      </c>
      <c r="F15" s="19">
        <v>4578931</v>
      </c>
      <c r="G15" s="20">
        <f t="shared" si="4"/>
        <v>1.07</v>
      </c>
      <c r="H15" s="19">
        <f t="shared" si="5"/>
        <v>24512</v>
      </c>
      <c r="I15" s="21">
        <f t="shared" si="1"/>
        <v>0.5887965317885752</v>
      </c>
    </row>
    <row r="16" spans="1:9" ht="18.75">
      <c r="A16" s="41" t="s">
        <v>33</v>
      </c>
      <c r="B16" s="19">
        <v>184179</v>
      </c>
      <c r="C16" s="20">
        <f t="shared" si="2"/>
        <v>0.04</v>
      </c>
      <c r="D16" s="19">
        <v>79202</v>
      </c>
      <c r="E16" s="20">
        <f t="shared" si="3"/>
        <v>0.02</v>
      </c>
      <c r="F16" s="19">
        <v>76001</v>
      </c>
      <c r="G16" s="20">
        <f t="shared" si="4"/>
        <v>0.02</v>
      </c>
      <c r="H16" s="19">
        <f t="shared" si="5"/>
        <v>104977</v>
      </c>
      <c r="I16" s="21">
        <f t="shared" si="1"/>
        <v>132.54337011691624</v>
      </c>
    </row>
    <row r="17" spans="1:9" ht="20.25" customHeight="1">
      <c r="A17" s="18" t="s">
        <v>18</v>
      </c>
      <c r="B17" s="19">
        <v>7664706</v>
      </c>
      <c r="C17" s="20">
        <f t="shared" si="2"/>
        <v>1.51</v>
      </c>
      <c r="D17" s="19">
        <v>6476637</v>
      </c>
      <c r="E17" s="20">
        <f t="shared" si="3"/>
        <v>1.38</v>
      </c>
      <c r="F17" s="19">
        <v>8641919</v>
      </c>
      <c r="G17" s="20">
        <f t="shared" si="4"/>
        <v>2.01</v>
      </c>
      <c r="H17" s="19">
        <f t="shared" si="5"/>
        <v>1188069</v>
      </c>
      <c r="I17" s="21">
        <f t="shared" si="1"/>
        <v>18.343918302044717</v>
      </c>
    </row>
    <row r="18" spans="1:9" ht="20.25" customHeight="1">
      <c r="A18" s="22"/>
      <c r="B18" s="23"/>
      <c r="C18" s="24"/>
      <c r="D18" s="23"/>
      <c r="E18" s="25"/>
      <c r="F18" s="23"/>
      <c r="G18" s="24"/>
      <c r="H18" s="26"/>
      <c r="I18" s="27"/>
    </row>
    <row r="19" spans="1:9" s="17" customFormat="1" ht="27" customHeight="1">
      <c r="A19" s="13" t="s">
        <v>22</v>
      </c>
      <c r="B19" s="14">
        <f aca="true" t="shared" si="6" ref="B19:H19">SUM(B20:B29)</f>
        <v>532306116</v>
      </c>
      <c r="C19" s="15">
        <f t="shared" si="6"/>
        <v>100</v>
      </c>
      <c r="D19" s="14">
        <f t="shared" si="6"/>
        <v>500051156</v>
      </c>
      <c r="E19" s="15">
        <f t="shared" si="6"/>
        <v>99.99999999999999</v>
      </c>
      <c r="F19" s="14">
        <f t="shared" si="6"/>
        <v>461963370</v>
      </c>
      <c r="G19" s="28">
        <f t="shared" si="6"/>
        <v>99.99999999999999</v>
      </c>
      <c r="H19" s="14">
        <f t="shared" si="6"/>
        <v>32254960</v>
      </c>
      <c r="I19" s="29">
        <f aca="true" t="shared" si="7" ref="I19:I29">+H19/D19*100</f>
        <v>6.45033205362693</v>
      </c>
    </row>
    <row r="20" spans="1:9" ht="20.25" customHeight="1">
      <c r="A20" s="18" t="s">
        <v>23</v>
      </c>
      <c r="B20" s="19">
        <v>57142761</v>
      </c>
      <c r="C20" s="20">
        <f>+ROUND(B20/$B$19*100,2)+0.01</f>
        <v>10.74</v>
      </c>
      <c r="D20" s="19">
        <v>54341809</v>
      </c>
      <c r="E20" s="20">
        <f>+ROUND(D20/$D$19*100,2)-0.02</f>
        <v>10.85</v>
      </c>
      <c r="F20" s="19">
        <v>48695114</v>
      </c>
      <c r="G20" s="30">
        <f>+ROUND(F20/$F$19*100,2)-0.01</f>
        <v>10.53</v>
      </c>
      <c r="H20" s="19">
        <f aca="true" t="shared" si="8" ref="H20:H29">+B20-D20</f>
        <v>2800952</v>
      </c>
      <c r="I20" s="31">
        <f t="shared" si="7"/>
        <v>5.154322337705026</v>
      </c>
    </row>
    <row r="21" spans="1:9" ht="20.25" customHeight="1">
      <c r="A21" s="18" t="s">
        <v>24</v>
      </c>
      <c r="B21" s="19">
        <v>184627106</v>
      </c>
      <c r="C21" s="20">
        <f aca="true" t="shared" si="9" ref="C21:C29">+ROUND(B21/$B$19*100,2)</f>
        <v>34.68</v>
      </c>
      <c r="D21" s="19">
        <v>176246646</v>
      </c>
      <c r="E21" s="20">
        <f aca="true" t="shared" si="10" ref="E21:E29">+ROUND(D21/$D$19*100,2)</f>
        <v>35.25</v>
      </c>
      <c r="F21" s="19">
        <v>164687506</v>
      </c>
      <c r="G21" s="30">
        <f aca="true" t="shared" si="11" ref="G21:G29">+ROUND(F21/$F$19*100,2)</f>
        <v>35.65</v>
      </c>
      <c r="H21" s="19">
        <f t="shared" si="8"/>
        <v>8380460</v>
      </c>
      <c r="I21" s="31">
        <f t="shared" si="7"/>
        <v>4.754961407889714</v>
      </c>
    </row>
    <row r="22" spans="1:9" ht="20.25" customHeight="1">
      <c r="A22" s="18" t="s">
        <v>25</v>
      </c>
      <c r="B22" s="19">
        <v>78744972</v>
      </c>
      <c r="C22" s="20">
        <f t="shared" si="9"/>
        <v>14.79</v>
      </c>
      <c r="D22" s="19">
        <v>69901524</v>
      </c>
      <c r="E22" s="20">
        <f t="shared" si="10"/>
        <v>13.98</v>
      </c>
      <c r="F22" s="19">
        <v>77553033</v>
      </c>
      <c r="G22" s="30">
        <f t="shared" si="11"/>
        <v>16.79</v>
      </c>
      <c r="H22" s="19">
        <f t="shared" si="8"/>
        <v>8843448</v>
      </c>
      <c r="I22" s="31">
        <f t="shared" si="7"/>
        <v>12.651294984641536</v>
      </c>
    </row>
    <row r="23" spans="1:9" ht="20.25" customHeight="1">
      <c r="A23" s="18" t="s">
        <v>26</v>
      </c>
      <c r="B23" s="19">
        <v>62859192</v>
      </c>
      <c r="C23" s="20">
        <f t="shared" si="9"/>
        <v>11.81</v>
      </c>
      <c r="D23" s="19">
        <v>54548780</v>
      </c>
      <c r="E23" s="20">
        <f t="shared" si="10"/>
        <v>10.91</v>
      </c>
      <c r="F23" s="19">
        <v>49233752</v>
      </c>
      <c r="G23" s="30">
        <f t="shared" si="11"/>
        <v>10.66</v>
      </c>
      <c r="H23" s="19">
        <f t="shared" si="8"/>
        <v>8310412</v>
      </c>
      <c r="I23" s="31">
        <f t="shared" si="7"/>
        <v>15.234826516743363</v>
      </c>
    </row>
    <row r="24" spans="1:9" ht="39" customHeight="1">
      <c r="A24" s="41" t="s">
        <v>27</v>
      </c>
      <c r="B24" s="19">
        <v>17026244</v>
      </c>
      <c r="C24" s="20">
        <f t="shared" si="9"/>
        <v>3.2</v>
      </c>
      <c r="D24" s="19">
        <v>14690613</v>
      </c>
      <c r="E24" s="20">
        <f t="shared" si="10"/>
        <v>2.94</v>
      </c>
      <c r="F24" s="19">
        <v>13792546</v>
      </c>
      <c r="G24" s="30">
        <f t="shared" si="11"/>
        <v>2.99</v>
      </c>
      <c r="H24" s="19">
        <f t="shared" si="8"/>
        <v>2335631</v>
      </c>
      <c r="I24" s="31">
        <f t="shared" si="7"/>
        <v>15.898798777151097</v>
      </c>
    </row>
    <row r="25" spans="1:9" ht="20.25" customHeight="1">
      <c r="A25" s="18" t="s">
        <v>28</v>
      </c>
      <c r="B25" s="19">
        <v>53300505</v>
      </c>
      <c r="C25" s="20">
        <f t="shared" si="9"/>
        <v>10.01</v>
      </c>
      <c r="D25" s="19">
        <v>55702537</v>
      </c>
      <c r="E25" s="20">
        <f t="shared" si="10"/>
        <v>11.14</v>
      </c>
      <c r="F25" s="19">
        <v>44317608</v>
      </c>
      <c r="G25" s="30">
        <f t="shared" si="11"/>
        <v>9.59</v>
      </c>
      <c r="H25" s="19">
        <f t="shared" si="8"/>
        <v>-2402032</v>
      </c>
      <c r="I25" s="31">
        <f t="shared" si="7"/>
        <v>-4.312248829887228</v>
      </c>
    </row>
    <row r="26" spans="1:9" ht="20.25" customHeight="1">
      <c r="A26" s="18" t="s">
        <v>32</v>
      </c>
      <c r="B26" s="19">
        <v>54301013</v>
      </c>
      <c r="C26" s="20">
        <f t="shared" si="9"/>
        <v>10.2</v>
      </c>
      <c r="D26" s="19">
        <v>52445486</v>
      </c>
      <c r="E26" s="20">
        <f t="shared" si="10"/>
        <v>10.49</v>
      </c>
      <c r="F26" s="19">
        <v>48763427</v>
      </c>
      <c r="G26" s="30">
        <f t="shared" si="11"/>
        <v>10.56</v>
      </c>
      <c r="H26" s="19">
        <f t="shared" si="8"/>
        <v>1855527</v>
      </c>
      <c r="I26" s="31">
        <f t="shared" si="7"/>
        <v>3.538010878572085</v>
      </c>
    </row>
    <row r="27" spans="1:9" ht="20.25" customHeight="1">
      <c r="A27" s="18" t="s">
        <v>29</v>
      </c>
      <c r="B27" s="19">
        <v>10727776</v>
      </c>
      <c r="C27" s="20">
        <f t="shared" si="9"/>
        <v>2.02</v>
      </c>
      <c r="D27" s="19">
        <v>9990405</v>
      </c>
      <c r="E27" s="20">
        <f t="shared" si="10"/>
        <v>2</v>
      </c>
      <c r="F27" s="19">
        <v>6114851</v>
      </c>
      <c r="G27" s="30">
        <f t="shared" si="11"/>
        <v>1.32</v>
      </c>
      <c r="H27" s="19">
        <f t="shared" si="8"/>
        <v>737371</v>
      </c>
      <c r="I27" s="31">
        <f t="shared" si="7"/>
        <v>7.380791869799072</v>
      </c>
    </row>
    <row r="28" spans="1:9" ht="20.25" customHeight="1">
      <c r="A28" s="18" t="s">
        <v>30</v>
      </c>
      <c r="B28" s="19">
        <v>700878</v>
      </c>
      <c r="C28" s="20">
        <f t="shared" si="9"/>
        <v>0.13</v>
      </c>
      <c r="D28" s="19">
        <v>782612</v>
      </c>
      <c r="E28" s="20">
        <f t="shared" si="10"/>
        <v>0.16</v>
      </c>
      <c r="F28" s="19">
        <v>790181</v>
      </c>
      <c r="G28" s="30">
        <f t="shared" si="11"/>
        <v>0.17</v>
      </c>
      <c r="H28" s="19">
        <f t="shared" si="8"/>
        <v>-81734</v>
      </c>
      <c r="I28" s="31">
        <f t="shared" si="7"/>
        <v>-10.44374479307754</v>
      </c>
    </row>
    <row r="29" spans="1:9" ht="20.25" customHeight="1">
      <c r="A29" s="18" t="s">
        <v>31</v>
      </c>
      <c r="B29" s="19">
        <v>12875669</v>
      </c>
      <c r="C29" s="20">
        <f t="shared" si="9"/>
        <v>2.42</v>
      </c>
      <c r="D29" s="19">
        <v>11400744</v>
      </c>
      <c r="E29" s="20">
        <f t="shared" si="10"/>
        <v>2.28</v>
      </c>
      <c r="F29" s="19">
        <v>8015352</v>
      </c>
      <c r="G29" s="30">
        <f t="shared" si="11"/>
        <v>1.74</v>
      </c>
      <c r="H29" s="19">
        <f t="shared" si="8"/>
        <v>1474925</v>
      </c>
      <c r="I29" s="31">
        <f t="shared" si="7"/>
        <v>12.937094280864478</v>
      </c>
    </row>
    <row r="30" spans="1:9" ht="20.25" customHeight="1">
      <c r="A30" s="32"/>
      <c r="B30" s="19"/>
      <c r="C30" s="25"/>
      <c r="D30" s="19"/>
      <c r="E30" s="25"/>
      <c r="F30" s="19"/>
      <c r="G30" s="25"/>
      <c r="H30" s="19"/>
      <c r="I30" s="25"/>
    </row>
    <row r="31" spans="1:9" s="17" customFormat="1" ht="20.25" customHeight="1">
      <c r="A31" s="13" t="s">
        <v>34</v>
      </c>
      <c r="B31" s="33">
        <f>B6-B19</f>
        <v>-23239527</v>
      </c>
      <c r="C31" s="34"/>
      <c r="D31" s="33">
        <f>D6-D19</f>
        <v>-31044525</v>
      </c>
      <c r="E31" s="34"/>
      <c r="F31" s="33">
        <f>F6-F19</f>
        <v>-32445126</v>
      </c>
      <c r="G31" s="34"/>
      <c r="H31" s="33">
        <f>H6-H19</f>
        <v>7804998</v>
      </c>
      <c r="I31" s="35"/>
    </row>
    <row r="32" spans="1:6" s="36" customFormat="1" ht="53.25" customHeight="1">
      <c r="A32" s="42" t="s">
        <v>35</v>
      </c>
      <c r="B32" s="42"/>
      <c r="C32" s="42"/>
      <c r="D32" s="42"/>
      <c r="E32" s="42"/>
      <c r="F32" s="42"/>
    </row>
  </sheetData>
  <mergeCells count="7">
    <mergeCell ref="A32:F32"/>
    <mergeCell ref="H3:I3"/>
    <mergeCell ref="A4:A5"/>
    <mergeCell ref="H4:I4"/>
    <mergeCell ref="B4:C4"/>
    <mergeCell ref="F4:G4"/>
    <mergeCell ref="D4:E4"/>
  </mergeCells>
  <printOptions horizontalCentered="1"/>
  <pageMargins left="1.3779527559055118" right="1.535433070866142" top="0.32" bottom="0.57" header="0.17" footer="0.47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j847</cp:lastModifiedBy>
  <cp:lastPrinted>2009-10-12T08:40:27Z</cp:lastPrinted>
  <dcterms:created xsi:type="dcterms:W3CDTF">2009-05-25T03:59:09Z</dcterms:created>
  <dcterms:modified xsi:type="dcterms:W3CDTF">2009-10-14T11:53:39Z</dcterms:modified>
  <cp:category/>
  <cp:version/>
  <cp:contentType/>
  <cp:contentStatus/>
</cp:coreProperties>
</file>