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基金別分析表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HTML_CodePage" hidden="1">950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NI">#REF!</definedName>
    <definedName name="oil1">#REF!</definedName>
    <definedName name="oil2">#REF!</definedName>
    <definedName name="_xlnm.Print_Area" localSheetId="0">'基金別分析表'!$A$1:$H$92</definedName>
    <definedName name="Print_Area_MI">#REF!</definedName>
    <definedName name="_xlnm.Print_Titles" localSheetId="0">'基金別分析表'!$1:$5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comments1.xml><?xml version="1.0" encoding="utf-8"?>
<comments xmlns="http://schemas.openxmlformats.org/spreadsheetml/2006/main">
  <authors>
    <author>A105</author>
  </authors>
  <commentList>
    <comment ref="B20" authorId="0">
      <text>
        <r>
          <rPr>
            <b/>
            <sz val="9"/>
            <rFont val="新細明體"/>
            <family val="1"/>
          </rPr>
          <t>A105:</t>
        </r>
        <r>
          <rPr>
            <sz val="9"/>
            <rFont val="新細明體"/>
            <family val="1"/>
          </rPr>
          <t xml:space="preserve">
98新增
</t>
        </r>
      </text>
    </comment>
    <comment ref="B38" authorId="0">
      <text>
        <r>
          <rPr>
            <b/>
            <sz val="9"/>
            <rFont val="新細明體"/>
            <family val="1"/>
          </rPr>
          <t>A105:</t>
        </r>
        <r>
          <rPr>
            <sz val="9"/>
            <rFont val="新細明體"/>
            <family val="1"/>
          </rPr>
          <t xml:space="preserve">
98新增</t>
        </r>
      </text>
    </comment>
    <comment ref="B73" authorId="0">
      <text>
        <r>
          <rPr>
            <b/>
            <sz val="9"/>
            <rFont val="新細明體"/>
            <family val="1"/>
          </rPr>
          <t>A105:</t>
        </r>
        <r>
          <rPr>
            <sz val="9"/>
            <rFont val="新細明體"/>
            <family val="1"/>
          </rPr>
          <t xml:space="preserve">
98新增</t>
        </r>
      </text>
    </comment>
  </commentList>
</comments>
</file>

<file path=xl/sharedStrings.xml><?xml version="1.0" encoding="utf-8"?>
<sst xmlns="http://schemas.openxmlformats.org/spreadsheetml/2006/main" count="106" uniqueCount="102">
  <si>
    <t xml:space="preserve"> 中央政府總預算</t>
  </si>
  <si>
    <t>基金別預算分析表</t>
  </si>
  <si>
    <t>單位：新臺幣千元</t>
  </si>
  <si>
    <t>基金別</t>
  </si>
  <si>
    <t>本年度與上年度比較</t>
  </si>
  <si>
    <t>收入</t>
  </si>
  <si>
    <t>支出</t>
  </si>
  <si>
    <t>(一)營業部分</t>
  </si>
  <si>
    <t>行政院國家發展基金</t>
  </si>
  <si>
    <t>營建建設基金</t>
  </si>
  <si>
    <t>國軍生產及服務作業基金</t>
  </si>
  <si>
    <t>國軍老舊眷村改建基金</t>
  </si>
  <si>
    <t>地方建設基金</t>
  </si>
  <si>
    <t>國立臺灣大學附設醫院作業基金</t>
  </si>
  <si>
    <t>國立成功大學附設醫院作業基金</t>
  </si>
  <si>
    <t>法務部監所作業基金</t>
  </si>
  <si>
    <t>經濟作業基金</t>
  </si>
  <si>
    <t>水資源作業基金</t>
  </si>
  <si>
    <t>交通作業基金</t>
  </si>
  <si>
    <t>國軍退除役官兵安置基金</t>
  </si>
  <si>
    <t>榮民醫療作業基金</t>
  </si>
  <si>
    <t>科學工業園區管理局作業基金</t>
  </si>
  <si>
    <t>農業作業基金</t>
  </si>
  <si>
    <t>醫療藥品基金</t>
  </si>
  <si>
    <t>管制藥品管理局製藥工廠作業基金</t>
  </si>
  <si>
    <t>故宮文物藝術發展基金</t>
  </si>
  <si>
    <t>原住民族綜合發展基金</t>
  </si>
  <si>
    <t>中央政府債務基金</t>
  </si>
  <si>
    <t>行政院國家科學技術發展基金</t>
  </si>
  <si>
    <t>離島建設基金</t>
  </si>
  <si>
    <t>行政院公營事業民營化基金</t>
  </si>
  <si>
    <t>社會福利基金</t>
  </si>
  <si>
    <t>外籍配偶照顧輔導基金</t>
  </si>
  <si>
    <t>學產基金</t>
  </si>
  <si>
    <t>經濟特別收入基金</t>
  </si>
  <si>
    <t>核能發電後端營運基金</t>
  </si>
  <si>
    <t>航港建設基金</t>
  </si>
  <si>
    <t>核子事故緊急應變基金</t>
  </si>
  <si>
    <t>農業特別收入基金</t>
  </si>
  <si>
    <t>就業安定基金</t>
  </si>
  <si>
    <t>健康照護基金</t>
  </si>
  <si>
    <t>環境保護基金</t>
  </si>
  <si>
    <t>中華發展基金</t>
  </si>
  <si>
    <t>有線廣播電視事業發展基金</t>
  </si>
  <si>
    <t>金融監督管理基金</t>
  </si>
  <si>
    <t>行政院金融重建基金</t>
  </si>
  <si>
    <t>國軍老舊營舍改建基金</t>
  </si>
  <si>
    <t>(二)非營業部分－作業基金</t>
  </si>
  <si>
    <t>二、特種基金</t>
  </si>
  <si>
    <t>一、普通基金</t>
  </si>
  <si>
    <t>中央銀行</t>
  </si>
  <si>
    <t>台灣糖業股份有限公司</t>
  </si>
  <si>
    <t>台灣國際造船股份有限公司</t>
  </si>
  <si>
    <t>台灣中油股份有限公司</t>
  </si>
  <si>
    <t>台灣電力股份有限公司</t>
  </si>
  <si>
    <t>漢翔航空工業股份有限公司</t>
  </si>
  <si>
    <t>台灣自來水股份有限公司</t>
  </si>
  <si>
    <t>中國輸出入銀行</t>
  </si>
  <si>
    <t>中央存款保險股份有限公司</t>
  </si>
  <si>
    <t>臺灣銀行股份有限公司</t>
  </si>
  <si>
    <t>臺灣土地銀行股份有限公司</t>
  </si>
  <si>
    <t>財政部印刷廠</t>
  </si>
  <si>
    <t>臺灣菸酒股份有限公司</t>
  </si>
  <si>
    <t>交通部臺灣鐵路管理局</t>
  </si>
  <si>
    <t>交通部基隆港務局</t>
  </si>
  <si>
    <t>交通部臺中港務局</t>
  </si>
  <si>
    <t>交通部高雄港務局</t>
  </si>
  <si>
    <t>交通部花蓮港務局</t>
  </si>
  <si>
    <t>榮民工程股份有限公司</t>
  </si>
  <si>
    <t>勞工保險局</t>
  </si>
  <si>
    <t>中央健康保險局</t>
  </si>
  <si>
    <t>國民年金保險基金</t>
  </si>
  <si>
    <t>國立陽明大學附設醫院作業基金</t>
  </si>
  <si>
    <t>國立社教機構作業基金</t>
  </si>
  <si>
    <t xml:space="preserve">國立高級中等學校校務基金 </t>
  </si>
  <si>
    <t>(三)非營業部分－債務基金</t>
  </si>
  <si>
    <t>(四)非營業部分－特別收入
　  基金</t>
  </si>
  <si>
    <t>研發替代役基金</t>
  </si>
  <si>
    <t>警察消防海巡空勤人員及協勤民力安全基金</t>
  </si>
  <si>
    <t>通訊傳播監督管理基金</t>
  </si>
  <si>
    <t>(一)總預算部分</t>
  </si>
  <si>
    <t>(二)特別預算部分</t>
  </si>
  <si>
    <t>臺灣金融控股股份有限公司</t>
  </si>
  <si>
    <t>中央都市更新基金</t>
  </si>
  <si>
    <t>地方產業發展基金</t>
  </si>
  <si>
    <t>(五)非營業部分－資本計畫
　  基金</t>
  </si>
  <si>
    <t>附註：</t>
  </si>
  <si>
    <t>1.</t>
  </si>
  <si>
    <t>2.</t>
  </si>
  <si>
    <t>3.</t>
  </si>
  <si>
    <t>4.</t>
  </si>
  <si>
    <t>5.</t>
  </si>
  <si>
    <t>本年度預算數</t>
  </si>
  <si>
    <t>上年度預算數</t>
  </si>
  <si>
    <r>
      <t>國立大學校院校務基金(5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所學校綜計)</t>
    </r>
  </si>
  <si>
    <t>中華郵政股份有限公司</t>
  </si>
  <si>
    <t>普通基金之「收入」及「支出」分別為總預算之歲入及歲出。</t>
  </si>
  <si>
    <t>特別預算之收入不含自償性財源；支出不含自償性經費。</t>
  </si>
  <si>
    <t>總預算98年度現金撥充基金190億元，作為各該基金興建其設施、設備所需資金，因非經常性收支，故均未計入前開各基金之收入及支出。</t>
  </si>
  <si>
    <t>特種基金之「營業部分」，其「收入」包括營業收入、營業外收入等，「支出」包括營業成本、營業費用、營業外費用及所得稅費用等；「非營業部分－作業基金」，其「收入」包括業務收入、業務外收入等，「支出」包括業務成本與費用、業務外費用等；「非營業部分－債務基金」、「非營業部分－特別收入基金」及「非營業部分－資本計畫基金」，其「收入」及「支出」分別為基金來源及基金用途。</t>
  </si>
  <si>
    <t>中華民國98年度</t>
  </si>
  <si>
    <r>
      <t>特種基金之營業部分及非營業部分之作業基金，其固定資產建設改良擴充、資金轉投資等資本支出，9</t>
    </r>
    <r>
      <rPr>
        <sz val="12"/>
        <rFont val="新細明體"/>
        <family val="1"/>
      </rPr>
      <t>8年度</t>
    </r>
    <r>
      <rPr>
        <sz val="12"/>
        <rFont val="新細明體"/>
        <family val="1"/>
      </rPr>
      <t>共計2,758億元，未列入各該基金之支出。</t>
    </r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</si>
</sst>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_ "/>
    <numFmt numFmtId="178" formatCode="0.0_ "/>
    <numFmt numFmtId="179" formatCode="0.00_ "/>
    <numFmt numFmtId="180" formatCode="_-* #,##0_-;\-* #,##0_-;_-* &quot;-&quot;??_-;_-@_-"/>
    <numFmt numFmtId="181" formatCode="#,##0.00_ "/>
    <numFmt numFmtId="182" formatCode="#,##0\ "/>
    <numFmt numFmtId="183" formatCode="#,##0.0;[Red]#,##0.0"/>
    <numFmt numFmtId="184" formatCode="\+#,##0;\-#,##0"/>
    <numFmt numFmtId="185" formatCode="0.00\ "/>
    <numFmt numFmtId="186" formatCode="0.0\ "/>
    <numFmt numFmtId="187" formatCode="#,##0.00\ "/>
    <numFmt numFmtId="188" formatCode="#\ ##0\ \ \ \ \ "/>
    <numFmt numFmtId="189" formatCode="0.00_ \ \ \ \ "/>
    <numFmt numFmtId="190" formatCode="0.0_ \ \ \ \ \ "/>
    <numFmt numFmtId="191" formatCode="0.00_ \ \ \ \ \ \ \ \ "/>
    <numFmt numFmtId="192" formatCode="0.00_ \ \ \ \ \ "/>
    <numFmt numFmtId="193" formatCode="#,##0_);[Red]\(#,##0\)"/>
    <numFmt numFmtId="194" formatCode="#,##0\ \ "/>
    <numFmt numFmtId="195" formatCode="0.0\ \ "/>
    <numFmt numFmtId="196" formatCode="0.0"/>
    <numFmt numFmtId="197" formatCode="#,##0."/>
    <numFmt numFmtId="198" formatCode="General_)"/>
    <numFmt numFmtId="199" formatCode="0.00_)"/>
    <numFmt numFmtId="200" formatCode="#,##0;\-#,##0;\-;"/>
    <numFmt numFmtId="201" formatCode="#,##0\ \ \ \ "/>
    <numFmt numFmtId="202" formatCode="#,##0;[Red]#,##0"/>
    <numFmt numFmtId="203" formatCode="0.0_);[Red]\(0.0\)"/>
    <numFmt numFmtId="204" formatCode="_-* #,##0_-;\-* #,##0_-;_-* &quot;－&quot;_-;_-@_-"/>
    <numFmt numFmtId="205" formatCode="_-* #,##0.0_-;\-* #,##0.0_-;_-* &quot;-&quot;??_-;_-@_-"/>
    <numFmt numFmtId="206" formatCode="0.0%"/>
    <numFmt numFmtId="207" formatCode="0.000_ "/>
  </numFmts>
  <fonts count="21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細明體"/>
      <family val="3"/>
    </font>
    <font>
      <sz val="14"/>
      <name val="新細明體"/>
      <family val="1"/>
    </font>
    <font>
      <b/>
      <sz val="18"/>
      <name val="新細明體"/>
      <family val="1"/>
    </font>
    <font>
      <b/>
      <sz val="18"/>
      <name val="標楷體"/>
      <family val="4"/>
    </font>
    <font>
      <sz val="16"/>
      <name val="標楷體"/>
      <family val="4"/>
    </font>
    <font>
      <b/>
      <sz val="20"/>
      <name val="標楷體"/>
      <family val="4"/>
    </font>
    <font>
      <b/>
      <sz val="20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1"/>
      <name val="Arial"/>
      <family val="2"/>
    </font>
    <font>
      <sz val="9"/>
      <name val="新細明體"/>
      <family val="1"/>
    </font>
    <font>
      <b/>
      <sz val="9"/>
      <name val="新細明體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98" fontId="2" fillId="2" borderId="1" applyNumberFormat="0" applyFont="0" applyFill="0" applyBorder="0">
      <alignment horizontal="center" vertical="center"/>
      <protection/>
    </xf>
    <xf numFmtId="199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9" fillId="0" borderId="0" xfId="19" applyNumberFormat="1" applyFont="1" applyAlignment="1">
      <alignment horizontal="left" vertical="center"/>
      <protection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197" fontId="0" fillId="0" borderId="0" xfId="0" applyNumberFormat="1" applyFont="1" applyAlignment="1">
      <alignment vertical="top"/>
    </xf>
    <xf numFmtId="0" fontId="0" fillId="0" borderId="3" xfId="0" applyFont="1" applyBorder="1" applyAlignment="1" applyProtection="1">
      <alignment vertical="top" wrapText="1" shrinkToFit="1"/>
      <protection/>
    </xf>
    <xf numFmtId="176" fontId="17" fillId="0" borderId="4" xfId="0" applyNumberFormat="1" applyFont="1" applyBorder="1" applyAlignment="1">
      <alignment vertical="top"/>
    </xf>
    <xf numFmtId="176" fontId="17" fillId="0" borderId="5" xfId="0" applyNumberFormat="1" applyFont="1" applyBorder="1" applyAlignment="1">
      <alignment vertical="top"/>
    </xf>
    <xf numFmtId="197" fontId="0" fillId="0" borderId="0" xfId="0" applyNumberFormat="1" applyFont="1" applyBorder="1" applyAlignment="1">
      <alignment vertical="top"/>
    </xf>
    <xf numFmtId="176" fontId="0" fillId="0" borderId="0" xfId="0" applyNumberFormat="1" applyFont="1" applyBorder="1" applyAlignment="1">
      <alignment horizontal="distributed" vertical="center"/>
    </xf>
    <xf numFmtId="0" fontId="0" fillId="0" borderId="0" xfId="0" applyFont="1" applyFill="1" applyAlignment="1">
      <alignment/>
    </xf>
    <xf numFmtId="197" fontId="0" fillId="0" borderId="0" xfId="0" applyNumberFormat="1" applyFont="1" applyFill="1" applyAlignment="1">
      <alignment vertical="top"/>
    </xf>
    <xf numFmtId="0" fontId="0" fillId="0" borderId="3" xfId="0" applyFont="1" applyFill="1" applyBorder="1" applyAlignment="1" applyProtection="1">
      <alignment vertical="top" wrapText="1" shrinkToFit="1"/>
      <protection/>
    </xf>
    <xf numFmtId="0" fontId="0" fillId="0" borderId="0" xfId="0" applyFill="1" applyAlignment="1">
      <alignment/>
    </xf>
    <xf numFmtId="0" fontId="0" fillId="0" borderId="3" xfId="0" applyFont="1" applyFill="1" applyBorder="1" applyAlignment="1">
      <alignment vertical="top" wrapText="1" shrinkToFit="1"/>
    </xf>
    <xf numFmtId="197" fontId="0" fillId="0" borderId="0" xfId="0" applyNumberFormat="1" applyFont="1" applyFill="1" applyBorder="1" applyAlignment="1">
      <alignment vertical="top"/>
    </xf>
    <xf numFmtId="197" fontId="0" fillId="0" borderId="6" xfId="0" applyNumberFormat="1" applyFont="1" applyFill="1" applyBorder="1" applyAlignment="1">
      <alignment vertical="top"/>
    </xf>
    <xf numFmtId="0" fontId="0" fillId="0" borderId="7" xfId="0" applyFont="1" applyFill="1" applyBorder="1" applyAlignment="1" applyProtection="1">
      <alignment vertical="top" wrapText="1" shrinkToFit="1"/>
      <protection/>
    </xf>
    <xf numFmtId="0" fontId="0" fillId="0" borderId="0" xfId="0" applyFill="1" applyAlignment="1">
      <alignment horizontal="distributed" vertical="top"/>
    </xf>
    <xf numFmtId="0" fontId="0" fillId="0" borderId="3" xfId="0" applyFont="1" applyFill="1" applyBorder="1" applyAlignment="1">
      <alignment vertical="top"/>
    </xf>
    <xf numFmtId="0" fontId="0" fillId="0" borderId="0" xfId="0" applyFont="1" applyFill="1" applyBorder="1" applyAlignment="1" applyProtection="1">
      <alignment vertical="top" wrapText="1" shrinkToFit="1"/>
      <protection/>
    </xf>
    <xf numFmtId="176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180" fontId="0" fillId="0" borderId="0" xfId="0" applyNumberFormat="1" applyFill="1" applyAlignment="1">
      <alignment/>
    </xf>
    <xf numFmtId="176" fontId="17" fillId="0" borderId="4" xfId="0" applyNumberFormat="1" applyFont="1" applyFill="1" applyBorder="1" applyAlignment="1">
      <alignment vertical="top"/>
    </xf>
    <xf numFmtId="176" fontId="17" fillId="0" borderId="8" xfId="0" applyNumberFormat="1" applyFont="1" applyFill="1" applyBorder="1" applyAlignment="1">
      <alignment vertical="top"/>
    </xf>
    <xf numFmtId="176" fontId="17" fillId="0" borderId="5" xfId="0" applyNumberFormat="1" applyFont="1" applyFill="1" applyBorder="1" applyAlignment="1">
      <alignment vertical="top"/>
    </xf>
    <xf numFmtId="176" fontId="17" fillId="0" borderId="9" xfId="0" applyNumberFormat="1" applyFont="1" applyFill="1" applyBorder="1" applyAlignment="1">
      <alignment vertical="top"/>
    </xf>
    <xf numFmtId="41" fontId="17" fillId="0" borderId="4" xfId="0" applyNumberFormat="1" applyFont="1" applyFill="1" applyBorder="1" applyAlignment="1">
      <alignment vertical="top"/>
    </xf>
    <xf numFmtId="41" fontId="17" fillId="0" borderId="4" xfId="0" applyNumberFormat="1" applyFont="1" applyFill="1" applyBorder="1" applyAlignment="1">
      <alignment horizontal="center" vertical="top"/>
    </xf>
    <xf numFmtId="176" fontId="17" fillId="0" borderId="10" xfId="0" applyNumberFormat="1" applyFont="1" applyFill="1" applyBorder="1" applyAlignment="1">
      <alignment vertical="top"/>
    </xf>
    <xf numFmtId="197" fontId="0" fillId="0" borderId="0" xfId="0" applyNumberFormat="1" applyFont="1" applyFill="1" applyBorder="1" applyAlignment="1" quotePrefix="1">
      <alignment horizontal="right" vertical="top"/>
    </xf>
    <xf numFmtId="0" fontId="0" fillId="0" borderId="3" xfId="0" applyFont="1" applyBorder="1" applyAlignment="1" applyProtection="1">
      <alignment horizontal="left" vertical="top" wrapText="1" indent="1" shrinkToFit="1"/>
      <protection/>
    </xf>
    <xf numFmtId="0" fontId="0" fillId="0" borderId="0" xfId="0" applyFont="1" applyFill="1" applyBorder="1" applyAlignment="1" applyProtection="1">
      <alignment horizontal="justify" vertical="top" wrapText="1" shrinkToFit="1"/>
      <protection/>
    </xf>
    <xf numFmtId="0" fontId="15" fillId="0" borderId="1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0" fillId="0" borderId="0" xfId="0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6" xfId="0" applyFont="1" applyFill="1" applyBorder="1" applyAlignment="1">
      <alignment vertical="top"/>
    </xf>
    <xf numFmtId="0" fontId="0" fillId="0" borderId="7" xfId="0" applyFont="1" applyFill="1" applyBorder="1" applyAlignment="1">
      <alignment vertical="top"/>
    </xf>
    <xf numFmtId="0" fontId="0" fillId="0" borderId="0" xfId="0" applyFont="1" applyBorder="1" applyAlignment="1" applyProtection="1">
      <alignment horizontal="left" vertical="top" wrapText="1" shrinkToFit="1"/>
      <protection/>
    </xf>
    <xf numFmtId="0" fontId="0" fillId="0" borderId="3" xfId="0" applyFont="1" applyBorder="1" applyAlignment="1" applyProtection="1">
      <alignment horizontal="left" vertical="top" wrapText="1" shrinkToFit="1"/>
      <protection/>
    </xf>
    <xf numFmtId="0" fontId="0" fillId="0" borderId="0" xfId="0" applyFont="1" applyFill="1" applyBorder="1" applyAlignment="1" applyProtection="1">
      <alignment horizontal="left" vertical="top" wrapText="1" shrinkToFit="1"/>
      <protection/>
    </xf>
    <xf numFmtId="0" fontId="0" fillId="0" borderId="3" xfId="0" applyFont="1" applyFill="1" applyBorder="1" applyAlignment="1" applyProtection="1">
      <alignment horizontal="left" vertical="top" wrapText="1" shrinkToFit="1"/>
      <protection/>
    </xf>
    <xf numFmtId="197" fontId="0" fillId="0" borderId="10" xfId="0" applyNumberFormat="1" applyFont="1" applyFill="1" applyBorder="1" applyAlignment="1">
      <alignment vertical="top"/>
    </xf>
    <xf numFmtId="0" fontId="11" fillId="0" borderId="0" xfId="0" applyFont="1" applyAlignment="1">
      <alignment horizontal="center"/>
    </xf>
    <xf numFmtId="0" fontId="15" fillId="0" borderId="11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12" fillId="0" borderId="0" xfId="0" applyFont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97" fontId="0" fillId="0" borderId="0" xfId="0" applyNumberFormat="1" applyFont="1" applyFill="1" applyAlignment="1">
      <alignment vertical="top" wrapText="1"/>
    </xf>
    <xf numFmtId="197" fontId="0" fillId="0" borderId="3" xfId="0" applyNumberFormat="1" applyFont="1" applyFill="1" applyBorder="1" applyAlignment="1">
      <alignment vertical="top" wrapText="1"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一般_縣市收支估計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pply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zoomScaleSheetLayoutView="85" workbookViewId="0" topLeftCell="A1">
      <selection activeCell="A1" sqref="A1"/>
    </sheetView>
  </sheetViews>
  <sheetFormatPr defaultColWidth="9.00390625" defaultRowHeight="16.5"/>
  <cols>
    <col min="1" max="1" width="4.50390625" style="5" customWidth="1"/>
    <col min="2" max="2" width="23.25390625" style="5" customWidth="1"/>
    <col min="3" max="3" width="14.625" style="5" customWidth="1"/>
    <col min="4" max="4" width="16.25390625" style="5" bestFit="1" customWidth="1"/>
    <col min="5" max="5" width="14.625" style="5" customWidth="1"/>
    <col min="6" max="6" width="14.25390625" style="5" customWidth="1"/>
    <col min="7" max="8" width="14.625" style="5" customWidth="1"/>
    <col min="9" max="9" width="12.00390625" style="5" customWidth="1"/>
    <col min="10" max="10" width="12.25390625" style="5" customWidth="1"/>
    <col min="11" max="16384" width="9.00390625" style="5" customWidth="1"/>
  </cols>
  <sheetData>
    <row r="1" spans="1:8" s="3" customFormat="1" ht="27.75" customHeight="1">
      <c r="A1" s="1"/>
      <c r="B1" s="2"/>
      <c r="C1" s="57" t="s">
        <v>0</v>
      </c>
      <c r="D1" s="57"/>
      <c r="E1" s="57"/>
      <c r="F1" s="57"/>
      <c r="G1" s="2"/>
      <c r="H1" s="2"/>
    </row>
    <row r="2" spans="1:8" s="3" customFormat="1" ht="27.75" customHeight="1">
      <c r="A2" s="60"/>
      <c r="B2" s="60"/>
      <c r="C2" s="62" t="s">
        <v>1</v>
      </c>
      <c r="D2" s="62"/>
      <c r="E2" s="62"/>
      <c r="F2" s="62"/>
      <c r="G2" s="4"/>
      <c r="H2" s="4"/>
    </row>
    <row r="3" spans="2:8" ht="27.75" customHeight="1">
      <c r="B3" s="6"/>
      <c r="C3" s="6"/>
      <c r="D3" s="61" t="s">
        <v>100</v>
      </c>
      <c r="E3" s="61"/>
      <c r="F3" s="6"/>
      <c r="H3" s="7" t="s">
        <v>2</v>
      </c>
    </row>
    <row r="4" spans="1:8" s="11" customFormat="1" ht="24.75" customHeight="1">
      <c r="A4" s="58" t="s">
        <v>3</v>
      </c>
      <c r="B4" s="59"/>
      <c r="C4" s="42" t="s">
        <v>92</v>
      </c>
      <c r="D4" s="42"/>
      <c r="E4" s="42" t="s">
        <v>93</v>
      </c>
      <c r="F4" s="42"/>
      <c r="G4" s="42" t="s">
        <v>4</v>
      </c>
      <c r="H4" s="43"/>
    </row>
    <row r="5" spans="1:8" s="10" customFormat="1" ht="24.75" customHeight="1">
      <c r="A5" s="58"/>
      <c r="B5" s="59"/>
      <c r="C5" s="8" t="s">
        <v>5</v>
      </c>
      <c r="D5" s="8" t="s">
        <v>6</v>
      </c>
      <c r="E5" s="8" t="s">
        <v>5</v>
      </c>
      <c r="F5" s="8" t="s">
        <v>6</v>
      </c>
      <c r="G5" s="8" t="s">
        <v>5</v>
      </c>
      <c r="H5" s="9" t="s">
        <v>6</v>
      </c>
    </row>
    <row r="6" spans="1:8" s="10" customFormat="1" ht="31.5" customHeight="1">
      <c r="A6" s="54" t="s">
        <v>49</v>
      </c>
      <c r="B6" s="55"/>
      <c r="C6" s="32">
        <f>C7+C8</f>
        <v>1705207932</v>
      </c>
      <c r="D6" s="32">
        <f>D7+D8</f>
        <v>1850452232</v>
      </c>
      <c r="E6" s="32">
        <f>E7+E8</f>
        <v>1620297289</v>
      </c>
      <c r="F6" s="32">
        <f>F7+F8</f>
        <v>1856683668</v>
      </c>
      <c r="G6" s="32">
        <f aca="true" t="shared" si="0" ref="G6:H8">C6-E6</f>
        <v>84910643</v>
      </c>
      <c r="H6" s="34">
        <f t="shared" si="0"/>
        <v>-6231436</v>
      </c>
    </row>
    <row r="7" spans="1:8" s="10" customFormat="1" ht="31.5" customHeight="1">
      <c r="A7" s="44" t="s">
        <v>80</v>
      </c>
      <c r="B7" s="45"/>
      <c r="C7" s="32">
        <v>1705207932</v>
      </c>
      <c r="D7" s="32">
        <v>1829988997</v>
      </c>
      <c r="E7" s="32">
        <v>1620297289</v>
      </c>
      <c r="F7" s="32">
        <v>1711717426</v>
      </c>
      <c r="G7" s="32">
        <f t="shared" si="0"/>
        <v>84910643</v>
      </c>
      <c r="H7" s="34">
        <f t="shared" si="0"/>
        <v>118271571</v>
      </c>
    </row>
    <row r="8" spans="1:8" s="10" customFormat="1" ht="31.5" customHeight="1">
      <c r="A8" s="44" t="s">
        <v>81</v>
      </c>
      <c r="B8" s="45"/>
      <c r="C8" s="36">
        <v>0</v>
      </c>
      <c r="D8" s="32">
        <v>20463235</v>
      </c>
      <c r="E8" s="36">
        <v>0</v>
      </c>
      <c r="F8" s="32">
        <v>144966242</v>
      </c>
      <c r="G8" s="36">
        <f t="shared" si="0"/>
        <v>0</v>
      </c>
      <c r="H8" s="34">
        <f t="shared" si="0"/>
        <v>-124503007</v>
      </c>
    </row>
    <row r="9" spans="1:8" s="10" customFormat="1" ht="31.5" customHeight="1">
      <c r="A9" s="52" t="s">
        <v>48</v>
      </c>
      <c r="B9" s="53"/>
      <c r="C9" s="14">
        <f aca="true" t="shared" si="1" ref="C9:H9">C10+C34+C60+C62+C85</f>
        <v>5010247207</v>
      </c>
      <c r="D9" s="14">
        <f t="shared" si="1"/>
        <v>5015040974</v>
      </c>
      <c r="E9" s="14">
        <f t="shared" si="1"/>
        <v>4328144234</v>
      </c>
      <c r="F9" s="14">
        <f t="shared" si="1"/>
        <v>4171285286</v>
      </c>
      <c r="G9" s="14">
        <f t="shared" si="1"/>
        <v>682102973</v>
      </c>
      <c r="H9" s="15">
        <f t="shared" si="1"/>
        <v>843755688</v>
      </c>
    </row>
    <row r="10" spans="1:15" s="11" customFormat="1" ht="31.5" customHeight="1">
      <c r="A10" s="48" t="s">
        <v>7</v>
      </c>
      <c r="B10" s="49"/>
      <c r="C10" s="14">
        <f aca="true" t="shared" si="2" ref="C10:H10">SUM(C11:C33)</f>
        <v>3761594842</v>
      </c>
      <c r="D10" s="14">
        <f t="shared" si="2"/>
        <v>3785338951</v>
      </c>
      <c r="E10" s="14">
        <f t="shared" si="2"/>
        <v>3130567630</v>
      </c>
      <c r="F10" s="14">
        <f t="shared" si="2"/>
        <v>3005916216</v>
      </c>
      <c r="G10" s="14">
        <f t="shared" si="2"/>
        <v>631027212</v>
      </c>
      <c r="H10" s="15">
        <f t="shared" si="2"/>
        <v>779422735</v>
      </c>
      <c r="I10" s="17"/>
      <c r="J10" s="17"/>
      <c r="K10" s="17"/>
      <c r="L10" s="17"/>
      <c r="M10" s="17"/>
      <c r="N10" s="17"/>
      <c r="O10" s="17"/>
    </row>
    <row r="11" spans="1:10" s="11" customFormat="1" ht="31.5" customHeight="1">
      <c r="A11" s="12">
        <v>1</v>
      </c>
      <c r="B11" s="13" t="s">
        <v>50</v>
      </c>
      <c r="C11" s="32">
        <v>340055234</v>
      </c>
      <c r="D11" s="32">
        <v>218656096</v>
      </c>
      <c r="E11" s="32">
        <v>355770426</v>
      </c>
      <c r="F11" s="32">
        <v>221501473</v>
      </c>
      <c r="G11" s="14">
        <f>C11-E11</f>
        <v>-15715192</v>
      </c>
      <c r="H11" s="15">
        <f aca="true" t="shared" si="3" ref="H11:H33">D11-F11</f>
        <v>-2845377</v>
      </c>
      <c r="I11" s="17"/>
      <c r="J11" s="17"/>
    </row>
    <row r="12" spans="1:10" s="11" customFormat="1" ht="31.5" customHeight="1">
      <c r="A12" s="12">
        <v>2</v>
      </c>
      <c r="B12" s="13" t="s">
        <v>51</v>
      </c>
      <c r="C12" s="32">
        <v>40535877</v>
      </c>
      <c r="D12" s="32">
        <v>37568623</v>
      </c>
      <c r="E12" s="32">
        <v>39935207</v>
      </c>
      <c r="F12" s="32">
        <v>38060410</v>
      </c>
      <c r="G12" s="14">
        <f aca="true" t="shared" si="4" ref="G12:G33">C12-E12</f>
        <v>600670</v>
      </c>
      <c r="H12" s="15">
        <f t="shared" si="3"/>
        <v>-491787</v>
      </c>
      <c r="I12" s="17"/>
      <c r="J12" s="17"/>
    </row>
    <row r="13" spans="1:10" s="11" customFormat="1" ht="34.5" customHeight="1">
      <c r="A13" s="12">
        <v>3</v>
      </c>
      <c r="B13" s="13" t="s">
        <v>52</v>
      </c>
      <c r="C13" s="32">
        <v>37038677</v>
      </c>
      <c r="D13" s="32">
        <v>35298996</v>
      </c>
      <c r="E13" s="32">
        <v>28846512</v>
      </c>
      <c r="F13" s="32">
        <v>27445407</v>
      </c>
      <c r="G13" s="14">
        <f t="shared" si="4"/>
        <v>8192165</v>
      </c>
      <c r="H13" s="15">
        <f t="shared" si="3"/>
        <v>7853589</v>
      </c>
      <c r="I13" s="17"/>
      <c r="J13" s="17"/>
    </row>
    <row r="14" spans="1:10" s="11" customFormat="1" ht="31.5" customHeight="1">
      <c r="A14" s="12">
        <v>4</v>
      </c>
      <c r="B14" s="13" t="s">
        <v>53</v>
      </c>
      <c r="C14" s="32">
        <v>1359647979</v>
      </c>
      <c r="D14" s="32">
        <v>1354562246</v>
      </c>
      <c r="E14" s="32">
        <v>822330590</v>
      </c>
      <c r="F14" s="32">
        <v>816474338</v>
      </c>
      <c r="G14" s="14">
        <f t="shared" si="4"/>
        <v>537317389</v>
      </c>
      <c r="H14" s="15">
        <f t="shared" si="3"/>
        <v>538087908</v>
      </c>
      <c r="I14" s="17"/>
      <c r="J14" s="17"/>
    </row>
    <row r="15" spans="1:10" s="11" customFormat="1" ht="31.5" customHeight="1">
      <c r="A15" s="12">
        <v>5</v>
      </c>
      <c r="B15" s="13" t="s">
        <v>54</v>
      </c>
      <c r="C15" s="32">
        <v>552251850</v>
      </c>
      <c r="D15" s="32">
        <v>701803221</v>
      </c>
      <c r="E15" s="32">
        <v>443843939</v>
      </c>
      <c r="F15" s="32">
        <v>488455276</v>
      </c>
      <c r="G15" s="14">
        <f t="shared" si="4"/>
        <v>108407911</v>
      </c>
      <c r="H15" s="15">
        <f t="shared" si="3"/>
        <v>213347945</v>
      </c>
      <c r="I15" s="17"/>
      <c r="J15" s="17"/>
    </row>
    <row r="16" spans="1:10" s="11" customFormat="1" ht="34.5" customHeight="1">
      <c r="A16" s="12">
        <v>6</v>
      </c>
      <c r="B16" s="13" t="s">
        <v>55</v>
      </c>
      <c r="C16" s="32">
        <v>16247697</v>
      </c>
      <c r="D16" s="32">
        <v>15867528</v>
      </c>
      <c r="E16" s="32">
        <v>13953351</v>
      </c>
      <c r="F16" s="32">
        <v>13638171</v>
      </c>
      <c r="G16" s="14">
        <f t="shared" si="4"/>
        <v>2294346</v>
      </c>
      <c r="H16" s="15">
        <f t="shared" si="3"/>
        <v>2229357</v>
      </c>
      <c r="I16" s="17"/>
      <c r="J16" s="17"/>
    </row>
    <row r="17" spans="1:10" s="11" customFormat="1" ht="34.5" customHeight="1">
      <c r="A17" s="12">
        <v>7</v>
      </c>
      <c r="B17" s="13" t="s">
        <v>56</v>
      </c>
      <c r="C17" s="32">
        <v>27260578</v>
      </c>
      <c r="D17" s="32">
        <v>27211818</v>
      </c>
      <c r="E17" s="32">
        <v>26689348</v>
      </c>
      <c r="F17" s="32">
        <v>26642628</v>
      </c>
      <c r="G17" s="14">
        <f t="shared" si="4"/>
        <v>571230</v>
      </c>
      <c r="H17" s="15">
        <f t="shared" si="3"/>
        <v>569190</v>
      </c>
      <c r="I17" s="17"/>
      <c r="J17" s="17"/>
    </row>
    <row r="18" spans="1:10" s="11" customFormat="1" ht="31.5" customHeight="1">
      <c r="A18" s="12">
        <v>8</v>
      </c>
      <c r="B18" s="13" t="s">
        <v>57</v>
      </c>
      <c r="C18" s="32">
        <v>3376069</v>
      </c>
      <c r="D18" s="32">
        <v>2931556</v>
      </c>
      <c r="E18" s="32">
        <v>3446212</v>
      </c>
      <c r="F18" s="32">
        <v>3003291</v>
      </c>
      <c r="G18" s="14">
        <f t="shared" si="4"/>
        <v>-70143</v>
      </c>
      <c r="H18" s="15">
        <f t="shared" si="3"/>
        <v>-71735</v>
      </c>
      <c r="I18" s="17"/>
      <c r="J18" s="17"/>
    </row>
    <row r="19" spans="1:10" s="11" customFormat="1" ht="34.5" customHeight="1">
      <c r="A19" s="12">
        <v>9</v>
      </c>
      <c r="B19" s="13" t="s">
        <v>58</v>
      </c>
      <c r="C19" s="32">
        <v>4615759</v>
      </c>
      <c r="D19" s="32">
        <v>4615759</v>
      </c>
      <c r="E19" s="32">
        <v>4387895</v>
      </c>
      <c r="F19" s="32">
        <v>4387895</v>
      </c>
      <c r="G19" s="14">
        <f t="shared" si="4"/>
        <v>227864</v>
      </c>
      <c r="H19" s="15">
        <f t="shared" si="3"/>
        <v>227864</v>
      </c>
      <c r="I19" s="17"/>
      <c r="J19" s="17"/>
    </row>
    <row r="20" spans="1:10" s="11" customFormat="1" ht="34.5" customHeight="1">
      <c r="A20" s="12">
        <v>10</v>
      </c>
      <c r="B20" s="13" t="s">
        <v>82</v>
      </c>
      <c r="C20" s="32">
        <v>261327028</v>
      </c>
      <c r="D20" s="32">
        <v>246480605</v>
      </c>
      <c r="E20" s="37">
        <v>0</v>
      </c>
      <c r="F20" s="37">
        <v>0</v>
      </c>
      <c r="G20" s="14">
        <f t="shared" si="4"/>
        <v>261327028</v>
      </c>
      <c r="H20" s="15">
        <f t="shared" si="3"/>
        <v>246480605</v>
      </c>
      <c r="I20" s="17"/>
      <c r="J20" s="17"/>
    </row>
    <row r="21" spans="1:10" s="11" customFormat="1" ht="34.5" customHeight="1">
      <c r="A21" s="12"/>
      <c r="B21" s="40" t="s">
        <v>59</v>
      </c>
      <c r="C21" s="36">
        <v>0</v>
      </c>
      <c r="D21" s="36">
        <v>0</v>
      </c>
      <c r="E21" s="32">
        <v>174834134</v>
      </c>
      <c r="F21" s="32">
        <v>166421581</v>
      </c>
      <c r="G21" s="14">
        <f t="shared" si="4"/>
        <v>-174834134</v>
      </c>
      <c r="H21" s="15">
        <f t="shared" si="3"/>
        <v>-166421581</v>
      </c>
      <c r="I21" s="17"/>
      <c r="J21" s="17"/>
    </row>
    <row r="22" spans="1:10" s="11" customFormat="1" ht="34.5" customHeight="1">
      <c r="A22" s="12"/>
      <c r="B22" s="40" t="s">
        <v>60</v>
      </c>
      <c r="C22" s="36">
        <v>0</v>
      </c>
      <c r="D22" s="36">
        <v>0</v>
      </c>
      <c r="E22" s="32">
        <v>58926335</v>
      </c>
      <c r="F22" s="32">
        <v>52991844</v>
      </c>
      <c r="G22" s="14">
        <f t="shared" si="4"/>
        <v>-58926335</v>
      </c>
      <c r="H22" s="15">
        <f t="shared" si="3"/>
        <v>-52991844</v>
      </c>
      <c r="I22" s="17"/>
      <c r="J22" s="17"/>
    </row>
    <row r="23" spans="1:10" s="11" customFormat="1" ht="31.5" customHeight="1">
      <c r="A23" s="12">
        <v>11</v>
      </c>
      <c r="B23" s="13" t="s">
        <v>61</v>
      </c>
      <c r="C23" s="32">
        <v>878852</v>
      </c>
      <c r="D23" s="32">
        <v>822508</v>
      </c>
      <c r="E23" s="32">
        <v>663232</v>
      </c>
      <c r="F23" s="32">
        <v>606995</v>
      </c>
      <c r="G23" s="14">
        <f t="shared" si="4"/>
        <v>215620</v>
      </c>
      <c r="H23" s="15">
        <f t="shared" si="3"/>
        <v>215513</v>
      </c>
      <c r="I23" s="17"/>
      <c r="J23" s="17"/>
    </row>
    <row r="24" spans="1:10" s="11" customFormat="1" ht="31.5" customHeight="1">
      <c r="A24" s="12">
        <v>12</v>
      </c>
      <c r="B24" s="13" t="s">
        <v>62</v>
      </c>
      <c r="C24" s="32">
        <v>64095259</v>
      </c>
      <c r="D24" s="32">
        <v>57633319</v>
      </c>
      <c r="E24" s="32">
        <v>64587140</v>
      </c>
      <c r="F24" s="32">
        <v>57599640</v>
      </c>
      <c r="G24" s="14">
        <f t="shared" si="4"/>
        <v>-491881</v>
      </c>
      <c r="H24" s="15">
        <f t="shared" si="3"/>
        <v>33679</v>
      </c>
      <c r="I24" s="17"/>
      <c r="J24" s="17"/>
    </row>
    <row r="25" spans="1:10" s="11" customFormat="1" ht="31.5" customHeight="1">
      <c r="A25" s="16">
        <v>13</v>
      </c>
      <c r="B25" s="13" t="s">
        <v>95</v>
      </c>
      <c r="C25" s="32">
        <v>300755166</v>
      </c>
      <c r="D25" s="32">
        <v>290688462</v>
      </c>
      <c r="E25" s="32">
        <v>371767034</v>
      </c>
      <c r="F25" s="32">
        <v>362213527</v>
      </c>
      <c r="G25" s="14">
        <f t="shared" si="4"/>
        <v>-71011868</v>
      </c>
      <c r="H25" s="15">
        <f t="shared" si="3"/>
        <v>-71525065</v>
      </c>
      <c r="I25" s="17"/>
      <c r="J25" s="17"/>
    </row>
    <row r="26" spans="1:10" s="11" customFormat="1" ht="31.5" customHeight="1">
      <c r="A26" s="16">
        <v>14</v>
      </c>
      <c r="B26" s="13" t="s">
        <v>63</v>
      </c>
      <c r="C26" s="32">
        <v>24735606</v>
      </c>
      <c r="D26" s="32">
        <v>35305206</v>
      </c>
      <c r="E26" s="32">
        <v>24346800</v>
      </c>
      <c r="F26" s="32">
        <v>35246800</v>
      </c>
      <c r="G26" s="14">
        <f t="shared" si="4"/>
        <v>388806</v>
      </c>
      <c r="H26" s="15">
        <f t="shared" si="3"/>
        <v>58406</v>
      </c>
      <c r="I26" s="17"/>
      <c r="J26" s="17"/>
    </row>
    <row r="27" spans="1:10" s="11" customFormat="1" ht="31.5" customHeight="1">
      <c r="A27" s="16">
        <v>15</v>
      </c>
      <c r="B27" s="13" t="s">
        <v>64</v>
      </c>
      <c r="C27" s="32">
        <v>5852563</v>
      </c>
      <c r="D27" s="32">
        <v>5318209</v>
      </c>
      <c r="E27" s="32">
        <v>6415279</v>
      </c>
      <c r="F27" s="32">
        <v>5886750</v>
      </c>
      <c r="G27" s="14">
        <f t="shared" si="4"/>
        <v>-562716</v>
      </c>
      <c r="H27" s="15">
        <f t="shared" si="3"/>
        <v>-568541</v>
      </c>
      <c r="I27" s="17"/>
      <c r="J27" s="17"/>
    </row>
    <row r="28" spans="1:10" s="11" customFormat="1" ht="31.5" customHeight="1">
      <c r="A28" s="16">
        <v>16</v>
      </c>
      <c r="B28" s="13" t="s">
        <v>65</v>
      </c>
      <c r="C28" s="32">
        <v>5071310</v>
      </c>
      <c r="D28" s="32">
        <v>3609291</v>
      </c>
      <c r="E28" s="32">
        <v>4795358</v>
      </c>
      <c r="F28" s="32">
        <v>3518838</v>
      </c>
      <c r="G28" s="14">
        <f t="shared" si="4"/>
        <v>275952</v>
      </c>
      <c r="H28" s="15">
        <f t="shared" si="3"/>
        <v>90453</v>
      </c>
      <c r="I28" s="17"/>
      <c r="J28" s="17"/>
    </row>
    <row r="29" spans="1:10" s="11" customFormat="1" ht="31.5" customHeight="1">
      <c r="A29" s="16">
        <v>17</v>
      </c>
      <c r="B29" s="13" t="s">
        <v>66</v>
      </c>
      <c r="C29" s="32">
        <v>9244167</v>
      </c>
      <c r="D29" s="32">
        <v>6080805</v>
      </c>
      <c r="E29" s="32">
        <v>10110945</v>
      </c>
      <c r="F29" s="32">
        <v>7065967</v>
      </c>
      <c r="G29" s="14">
        <f t="shared" si="4"/>
        <v>-866778</v>
      </c>
      <c r="H29" s="15">
        <f t="shared" si="3"/>
        <v>-985162</v>
      </c>
      <c r="I29" s="17"/>
      <c r="J29" s="17"/>
    </row>
    <row r="30" spans="1:10" s="11" customFormat="1" ht="31.5" customHeight="1">
      <c r="A30" s="16">
        <v>18</v>
      </c>
      <c r="B30" s="13" t="s">
        <v>67</v>
      </c>
      <c r="C30" s="32">
        <v>962194</v>
      </c>
      <c r="D30" s="32">
        <v>837777</v>
      </c>
      <c r="E30" s="32">
        <v>971503</v>
      </c>
      <c r="F30" s="32">
        <v>855074</v>
      </c>
      <c r="G30" s="14">
        <f t="shared" si="4"/>
        <v>-9309</v>
      </c>
      <c r="H30" s="15">
        <f t="shared" si="3"/>
        <v>-17297</v>
      </c>
      <c r="I30" s="17"/>
      <c r="J30" s="17"/>
    </row>
    <row r="31" spans="1:10" s="11" customFormat="1" ht="31.5" customHeight="1">
      <c r="A31" s="16">
        <v>19</v>
      </c>
      <c r="B31" s="13" t="s">
        <v>68</v>
      </c>
      <c r="C31" s="32">
        <v>12252002</v>
      </c>
      <c r="D31" s="32">
        <v>12226635</v>
      </c>
      <c r="E31" s="32">
        <v>15519655</v>
      </c>
      <c r="F31" s="32">
        <v>15475233</v>
      </c>
      <c r="G31" s="14">
        <f t="shared" si="4"/>
        <v>-3267653</v>
      </c>
      <c r="H31" s="15">
        <f t="shared" si="3"/>
        <v>-3248598</v>
      </c>
      <c r="I31" s="17"/>
      <c r="J31" s="17"/>
    </row>
    <row r="32" spans="1:10" s="11" customFormat="1" ht="31.5" customHeight="1">
      <c r="A32" s="12">
        <v>20</v>
      </c>
      <c r="B32" s="13" t="s">
        <v>69</v>
      </c>
      <c r="C32" s="32">
        <v>254233705</v>
      </c>
      <c r="D32" s="32">
        <v>254233705</v>
      </c>
      <c r="E32" s="32">
        <v>231477741</v>
      </c>
      <c r="F32" s="32">
        <v>231477741</v>
      </c>
      <c r="G32" s="14">
        <f t="shared" si="4"/>
        <v>22755964</v>
      </c>
      <c r="H32" s="15">
        <f t="shared" si="3"/>
        <v>22755964</v>
      </c>
      <c r="I32" s="17"/>
      <c r="J32" s="17"/>
    </row>
    <row r="33" spans="1:10" s="11" customFormat="1" ht="31.5" customHeight="1">
      <c r="A33" s="16">
        <v>21</v>
      </c>
      <c r="B33" s="13" t="s">
        <v>70</v>
      </c>
      <c r="C33" s="32">
        <v>441157270</v>
      </c>
      <c r="D33" s="32">
        <v>473586586</v>
      </c>
      <c r="E33" s="32">
        <v>426948994</v>
      </c>
      <c r="F33" s="32">
        <v>426947337</v>
      </c>
      <c r="G33" s="14">
        <f t="shared" si="4"/>
        <v>14208276</v>
      </c>
      <c r="H33" s="15">
        <f t="shared" si="3"/>
        <v>46639249</v>
      </c>
      <c r="I33" s="17"/>
      <c r="J33" s="17"/>
    </row>
    <row r="34" spans="1:14" s="18" customFormat="1" ht="31.5" customHeight="1">
      <c r="A34" s="50" t="s">
        <v>47</v>
      </c>
      <c r="B34" s="51"/>
      <c r="C34" s="33">
        <f aca="true" t="shared" si="5" ref="C34:H34">SUM(C35:C59)</f>
        <v>413650275</v>
      </c>
      <c r="D34" s="33">
        <f t="shared" si="5"/>
        <v>388221913</v>
      </c>
      <c r="E34" s="33">
        <f t="shared" si="5"/>
        <v>386175094</v>
      </c>
      <c r="F34" s="33">
        <f t="shared" si="5"/>
        <v>345532911</v>
      </c>
      <c r="G34" s="33">
        <f t="shared" si="5"/>
        <v>27475181</v>
      </c>
      <c r="H34" s="35">
        <f t="shared" si="5"/>
        <v>42689002</v>
      </c>
      <c r="I34" s="29"/>
      <c r="J34" s="29"/>
      <c r="K34" s="29"/>
      <c r="L34" s="29"/>
      <c r="M34" s="29"/>
      <c r="N34" s="29"/>
    </row>
    <row r="35" spans="1:8" s="21" customFormat="1" ht="31.5" customHeight="1">
      <c r="A35" s="19">
        <v>1</v>
      </c>
      <c r="B35" s="20" t="s">
        <v>8</v>
      </c>
      <c r="C35" s="32">
        <v>7227285</v>
      </c>
      <c r="D35" s="32">
        <v>904893</v>
      </c>
      <c r="E35" s="32">
        <v>12631231</v>
      </c>
      <c r="F35" s="32">
        <v>835082</v>
      </c>
      <c r="G35" s="32">
        <f>C35-E35</f>
        <v>-5403946</v>
      </c>
      <c r="H35" s="34">
        <f>D35-F35</f>
        <v>69811</v>
      </c>
    </row>
    <row r="36" spans="1:8" s="21" customFormat="1" ht="31.5" customHeight="1">
      <c r="A36" s="19">
        <v>2</v>
      </c>
      <c r="B36" s="20" t="s">
        <v>9</v>
      </c>
      <c r="C36" s="32">
        <v>12638922</v>
      </c>
      <c r="D36" s="32">
        <v>11546128</v>
      </c>
      <c r="E36" s="32">
        <v>16111737</v>
      </c>
      <c r="F36" s="32">
        <v>13620706</v>
      </c>
      <c r="G36" s="32">
        <f aca="true" t="shared" si="6" ref="G36:H59">C36-E36</f>
        <v>-3472815</v>
      </c>
      <c r="H36" s="34">
        <f t="shared" si="6"/>
        <v>-2074578</v>
      </c>
    </row>
    <row r="37" spans="1:8" s="21" customFormat="1" ht="31.5" customHeight="1">
      <c r="A37" s="19">
        <v>3</v>
      </c>
      <c r="B37" s="20" t="s">
        <v>71</v>
      </c>
      <c r="C37" s="32">
        <v>67566572</v>
      </c>
      <c r="D37" s="32">
        <v>67566572</v>
      </c>
      <c r="E37" s="32">
        <v>46816013</v>
      </c>
      <c r="F37" s="32">
        <v>46816013</v>
      </c>
      <c r="G37" s="32">
        <f>C37-E37</f>
        <v>20750559</v>
      </c>
      <c r="H37" s="34">
        <f>D37-F37</f>
        <v>20750559</v>
      </c>
    </row>
    <row r="38" spans="1:8" s="21" customFormat="1" ht="31.5" customHeight="1">
      <c r="A38" s="19">
        <v>4</v>
      </c>
      <c r="B38" s="20" t="s">
        <v>83</v>
      </c>
      <c r="C38" s="32">
        <v>619</v>
      </c>
      <c r="D38" s="32">
        <v>4456</v>
      </c>
      <c r="E38" s="36">
        <v>0</v>
      </c>
      <c r="F38" s="36">
        <v>0</v>
      </c>
      <c r="G38" s="32">
        <f>C38-E38</f>
        <v>619</v>
      </c>
      <c r="H38" s="34">
        <f>D38-F38</f>
        <v>4456</v>
      </c>
    </row>
    <row r="39" spans="1:8" s="21" customFormat="1" ht="33.75" customHeight="1">
      <c r="A39" s="19">
        <v>5</v>
      </c>
      <c r="B39" s="20" t="s">
        <v>10</v>
      </c>
      <c r="C39" s="32">
        <v>46743167</v>
      </c>
      <c r="D39" s="32">
        <v>45739173</v>
      </c>
      <c r="E39" s="32">
        <v>49684785</v>
      </c>
      <c r="F39" s="32">
        <v>48682722</v>
      </c>
      <c r="G39" s="32">
        <f t="shared" si="6"/>
        <v>-2941618</v>
      </c>
      <c r="H39" s="34">
        <f t="shared" si="6"/>
        <v>-2943549</v>
      </c>
    </row>
    <row r="40" spans="1:8" s="21" customFormat="1" ht="31.5" customHeight="1">
      <c r="A40" s="23">
        <v>6</v>
      </c>
      <c r="B40" s="20" t="s">
        <v>11</v>
      </c>
      <c r="C40" s="32">
        <v>14152494</v>
      </c>
      <c r="D40" s="32">
        <v>19151670</v>
      </c>
      <c r="E40" s="32">
        <v>12737330</v>
      </c>
      <c r="F40" s="32">
        <v>15808967</v>
      </c>
      <c r="G40" s="32">
        <f t="shared" si="6"/>
        <v>1415164</v>
      </c>
      <c r="H40" s="34">
        <f t="shared" si="6"/>
        <v>3342703</v>
      </c>
    </row>
    <row r="41" spans="1:8" s="21" customFormat="1" ht="31.5" customHeight="1">
      <c r="A41" s="23">
        <v>7</v>
      </c>
      <c r="B41" s="20" t="s">
        <v>12</v>
      </c>
      <c r="C41" s="32">
        <v>518069</v>
      </c>
      <c r="D41" s="32">
        <v>11297</v>
      </c>
      <c r="E41" s="32">
        <v>448112</v>
      </c>
      <c r="F41" s="32">
        <v>10708</v>
      </c>
      <c r="G41" s="32">
        <f t="shared" si="6"/>
        <v>69957</v>
      </c>
      <c r="H41" s="34">
        <f t="shared" si="6"/>
        <v>589</v>
      </c>
    </row>
    <row r="42" spans="1:8" s="21" customFormat="1" ht="34.5" customHeight="1">
      <c r="A42" s="19">
        <v>8</v>
      </c>
      <c r="B42" s="20" t="s">
        <v>94</v>
      </c>
      <c r="C42" s="32">
        <v>67071365</v>
      </c>
      <c r="D42" s="32">
        <v>67007549</v>
      </c>
      <c r="E42" s="32">
        <v>60532394</v>
      </c>
      <c r="F42" s="32">
        <v>60489031</v>
      </c>
      <c r="G42" s="32">
        <f t="shared" si="6"/>
        <v>6538971</v>
      </c>
      <c r="H42" s="34">
        <f t="shared" si="6"/>
        <v>6518518</v>
      </c>
    </row>
    <row r="43" spans="1:8" s="21" customFormat="1" ht="33.75" customHeight="1">
      <c r="A43" s="19">
        <v>9</v>
      </c>
      <c r="B43" s="20" t="s">
        <v>13</v>
      </c>
      <c r="C43" s="32">
        <v>19150453</v>
      </c>
      <c r="D43" s="32">
        <v>18001203</v>
      </c>
      <c r="E43" s="32">
        <v>18289516</v>
      </c>
      <c r="F43" s="32">
        <v>17290600</v>
      </c>
      <c r="G43" s="32">
        <f t="shared" si="6"/>
        <v>860937</v>
      </c>
      <c r="H43" s="34">
        <f t="shared" si="6"/>
        <v>710603</v>
      </c>
    </row>
    <row r="44" spans="1:8" s="21" customFormat="1" ht="34.5" customHeight="1">
      <c r="A44" s="19">
        <v>10</v>
      </c>
      <c r="B44" s="22" t="s">
        <v>14</v>
      </c>
      <c r="C44" s="32">
        <v>6610369</v>
      </c>
      <c r="D44" s="32">
        <v>6522895</v>
      </c>
      <c r="E44" s="32">
        <v>6473816</v>
      </c>
      <c r="F44" s="32">
        <v>6387287</v>
      </c>
      <c r="G44" s="32">
        <f t="shared" si="6"/>
        <v>136553</v>
      </c>
      <c r="H44" s="34">
        <f t="shared" si="6"/>
        <v>135608</v>
      </c>
    </row>
    <row r="45" spans="1:8" s="21" customFormat="1" ht="34.5" customHeight="1">
      <c r="A45" s="19">
        <v>11</v>
      </c>
      <c r="B45" s="22" t="s">
        <v>72</v>
      </c>
      <c r="C45" s="32">
        <v>1307625</v>
      </c>
      <c r="D45" s="32">
        <v>1286379</v>
      </c>
      <c r="E45" s="32">
        <v>1260544</v>
      </c>
      <c r="F45" s="32">
        <v>1253730</v>
      </c>
      <c r="G45" s="32">
        <f t="shared" si="6"/>
        <v>47081</v>
      </c>
      <c r="H45" s="34">
        <f t="shared" si="6"/>
        <v>32649</v>
      </c>
    </row>
    <row r="46" spans="1:8" s="21" customFormat="1" ht="31.5" customHeight="1">
      <c r="A46" s="19">
        <v>12</v>
      </c>
      <c r="B46" s="22" t="s">
        <v>73</v>
      </c>
      <c r="C46" s="32">
        <v>1606546</v>
      </c>
      <c r="D46" s="32">
        <v>1596971</v>
      </c>
      <c r="E46" s="32">
        <v>1825247</v>
      </c>
      <c r="F46" s="32">
        <v>1536460</v>
      </c>
      <c r="G46" s="32">
        <f>C46-E46</f>
        <v>-218701</v>
      </c>
      <c r="H46" s="34">
        <f>D46-F46</f>
        <v>60511</v>
      </c>
    </row>
    <row r="47" spans="1:8" s="21" customFormat="1" ht="34.5" customHeight="1">
      <c r="A47" s="19">
        <v>13</v>
      </c>
      <c r="B47" s="22" t="s">
        <v>74</v>
      </c>
      <c r="C47" s="32">
        <v>17535138</v>
      </c>
      <c r="D47" s="32">
        <v>17520634</v>
      </c>
      <c r="E47" s="32">
        <v>7417495</v>
      </c>
      <c r="F47" s="32">
        <v>7406675</v>
      </c>
      <c r="G47" s="32">
        <f>C47-E47</f>
        <v>10117643</v>
      </c>
      <c r="H47" s="34">
        <f>D47-F47</f>
        <v>10113959</v>
      </c>
    </row>
    <row r="48" spans="1:8" s="21" customFormat="1" ht="31.5" customHeight="1">
      <c r="A48" s="19">
        <v>14</v>
      </c>
      <c r="B48" s="22" t="s">
        <v>15</v>
      </c>
      <c r="C48" s="32">
        <v>663155</v>
      </c>
      <c r="D48" s="32">
        <v>619698</v>
      </c>
      <c r="E48" s="32">
        <v>606278</v>
      </c>
      <c r="F48" s="32">
        <v>556650</v>
      </c>
      <c r="G48" s="32">
        <f t="shared" si="6"/>
        <v>56877</v>
      </c>
      <c r="H48" s="34">
        <f t="shared" si="6"/>
        <v>63048</v>
      </c>
    </row>
    <row r="49" spans="1:8" s="21" customFormat="1" ht="31.5" customHeight="1">
      <c r="A49" s="19">
        <v>15</v>
      </c>
      <c r="B49" s="20" t="s">
        <v>16</v>
      </c>
      <c r="C49" s="32">
        <v>6787444</v>
      </c>
      <c r="D49" s="32">
        <v>8458291</v>
      </c>
      <c r="E49" s="32">
        <v>7418706</v>
      </c>
      <c r="F49" s="32">
        <v>7416719</v>
      </c>
      <c r="G49" s="32">
        <f t="shared" si="6"/>
        <v>-631262</v>
      </c>
      <c r="H49" s="34">
        <f t="shared" si="6"/>
        <v>1041572</v>
      </c>
    </row>
    <row r="50" spans="1:8" s="21" customFormat="1" ht="31.5" customHeight="1">
      <c r="A50" s="19">
        <v>16</v>
      </c>
      <c r="B50" s="20" t="s">
        <v>17</v>
      </c>
      <c r="C50" s="32">
        <v>5474500</v>
      </c>
      <c r="D50" s="32">
        <v>5175988</v>
      </c>
      <c r="E50" s="32">
        <v>4743901</v>
      </c>
      <c r="F50" s="32">
        <v>4446376</v>
      </c>
      <c r="G50" s="32">
        <f t="shared" si="6"/>
        <v>730599</v>
      </c>
      <c r="H50" s="34">
        <f t="shared" si="6"/>
        <v>729612</v>
      </c>
    </row>
    <row r="51" spans="1:8" s="21" customFormat="1" ht="31.5" customHeight="1">
      <c r="A51" s="19">
        <v>17</v>
      </c>
      <c r="B51" s="20" t="s">
        <v>18</v>
      </c>
      <c r="C51" s="32">
        <v>54828366</v>
      </c>
      <c r="D51" s="32">
        <v>36660943</v>
      </c>
      <c r="E51" s="32">
        <v>59373260</v>
      </c>
      <c r="F51" s="32">
        <v>36808449</v>
      </c>
      <c r="G51" s="32">
        <f t="shared" si="6"/>
        <v>-4544894</v>
      </c>
      <c r="H51" s="34">
        <f t="shared" si="6"/>
        <v>-147506</v>
      </c>
    </row>
    <row r="52" spans="1:8" s="21" customFormat="1" ht="34.5" customHeight="1">
      <c r="A52" s="19">
        <v>18</v>
      </c>
      <c r="B52" s="20" t="s">
        <v>19</v>
      </c>
      <c r="C52" s="32">
        <v>4082002</v>
      </c>
      <c r="D52" s="32">
        <v>4248019</v>
      </c>
      <c r="E52" s="32">
        <v>4146639</v>
      </c>
      <c r="F52" s="32">
        <v>4111029</v>
      </c>
      <c r="G52" s="32">
        <f t="shared" si="6"/>
        <v>-64637</v>
      </c>
      <c r="H52" s="34">
        <f t="shared" si="6"/>
        <v>136990</v>
      </c>
    </row>
    <row r="53" spans="1:8" s="21" customFormat="1" ht="31.5" customHeight="1">
      <c r="A53" s="19">
        <v>19</v>
      </c>
      <c r="B53" s="20" t="s">
        <v>20</v>
      </c>
      <c r="C53" s="32">
        <v>39773948</v>
      </c>
      <c r="D53" s="32">
        <v>39386943</v>
      </c>
      <c r="E53" s="32">
        <v>37855278</v>
      </c>
      <c r="F53" s="32">
        <v>37432939</v>
      </c>
      <c r="G53" s="32">
        <f t="shared" si="6"/>
        <v>1918670</v>
      </c>
      <c r="H53" s="34">
        <f t="shared" si="6"/>
        <v>1954004</v>
      </c>
    </row>
    <row r="54" spans="1:8" s="21" customFormat="1" ht="34.5" customHeight="1">
      <c r="A54" s="23">
        <v>20</v>
      </c>
      <c r="B54" s="20" t="s">
        <v>21</v>
      </c>
      <c r="C54" s="32">
        <v>11398161</v>
      </c>
      <c r="D54" s="32">
        <v>9289616</v>
      </c>
      <c r="E54" s="32">
        <v>10743793</v>
      </c>
      <c r="F54" s="32">
        <v>8367043</v>
      </c>
      <c r="G54" s="32">
        <f t="shared" si="6"/>
        <v>654368</v>
      </c>
      <c r="H54" s="34">
        <f t="shared" si="6"/>
        <v>922573</v>
      </c>
    </row>
    <row r="55" spans="1:8" s="21" customFormat="1" ht="31.5" customHeight="1">
      <c r="A55" s="19">
        <v>21</v>
      </c>
      <c r="B55" s="20" t="s">
        <v>22</v>
      </c>
      <c r="C55" s="32">
        <v>254775</v>
      </c>
      <c r="D55" s="32">
        <v>233951</v>
      </c>
      <c r="E55" s="32">
        <v>191255</v>
      </c>
      <c r="F55" s="32">
        <v>175289</v>
      </c>
      <c r="G55" s="32">
        <f t="shared" si="6"/>
        <v>63520</v>
      </c>
      <c r="H55" s="34">
        <f t="shared" si="6"/>
        <v>58662</v>
      </c>
    </row>
    <row r="56" spans="1:8" s="21" customFormat="1" ht="31.5" customHeight="1">
      <c r="A56" s="23">
        <v>22</v>
      </c>
      <c r="B56" s="20" t="s">
        <v>23</v>
      </c>
      <c r="C56" s="32">
        <v>26754026</v>
      </c>
      <c r="D56" s="32">
        <v>26020139</v>
      </c>
      <c r="E56" s="32">
        <f>26483275-1240544</f>
        <v>25242731</v>
      </c>
      <c r="F56" s="32">
        <f>25869743-1233730</f>
        <v>24636013</v>
      </c>
      <c r="G56" s="32">
        <f t="shared" si="6"/>
        <v>1511295</v>
      </c>
      <c r="H56" s="34">
        <f t="shared" si="6"/>
        <v>1384126</v>
      </c>
    </row>
    <row r="57" spans="1:8" s="21" customFormat="1" ht="34.5" customHeight="1">
      <c r="A57" s="23">
        <v>23</v>
      </c>
      <c r="B57" s="20" t="s">
        <v>24</v>
      </c>
      <c r="C57" s="32">
        <v>475934</v>
      </c>
      <c r="D57" s="32">
        <v>341701</v>
      </c>
      <c r="E57" s="32">
        <v>445566</v>
      </c>
      <c r="F57" s="32">
        <v>314125</v>
      </c>
      <c r="G57" s="32">
        <f t="shared" si="6"/>
        <v>30368</v>
      </c>
      <c r="H57" s="34">
        <f t="shared" si="6"/>
        <v>27576</v>
      </c>
    </row>
    <row r="58" spans="1:8" s="18" customFormat="1" ht="31.5" customHeight="1">
      <c r="A58" s="23">
        <v>24</v>
      </c>
      <c r="B58" s="20" t="s">
        <v>25</v>
      </c>
      <c r="C58" s="32">
        <v>205604</v>
      </c>
      <c r="D58" s="32">
        <v>145868</v>
      </c>
      <c r="E58" s="32">
        <v>158058</v>
      </c>
      <c r="F58" s="32">
        <v>114149</v>
      </c>
      <c r="G58" s="32">
        <f>C58-E58</f>
        <v>47546</v>
      </c>
      <c r="H58" s="34">
        <f>D58-F58</f>
        <v>31719</v>
      </c>
    </row>
    <row r="59" spans="1:8" s="26" customFormat="1" ht="31.5" customHeight="1">
      <c r="A59" s="23">
        <v>25</v>
      </c>
      <c r="B59" s="20" t="s">
        <v>26</v>
      </c>
      <c r="C59" s="32">
        <v>823736</v>
      </c>
      <c r="D59" s="32">
        <v>780936</v>
      </c>
      <c r="E59" s="32">
        <v>1021409</v>
      </c>
      <c r="F59" s="32">
        <v>1016149</v>
      </c>
      <c r="G59" s="32">
        <f t="shared" si="6"/>
        <v>-197673</v>
      </c>
      <c r="H59" s="34">
        <f t="shared" si="6"/>
        <v>-235213</v>
      </c>
    </row>
    <row r="60" spans="1:15" s="18" customFormat="1" ht="31.5" customHeight="1">
      <c r="A60" s="44" t="s">
        <v>75</v>
      </c>
      <c r="B60" s="45"/>
      <c r="C60" s="32">
        <f aca="true" t="shared" si="7" ref="C60:H60">SUM(C61)</f>
        <v>677362121</v>
      </c>
      <c r="D60" s="32">
        <f t="shared" si="7"/>
        <v>677353281</v>
      </c>
      <c r="E60" s="32">
        <f t="shared" si="7"/>
        <v>634743011</v>
      </c>
      <c r="F60" s="32">
        <f t="shared" si="7"/>
        <v>634736617</v>
      </c>
      <c r="G60" s="32">
        <f t="shared" si="7"/>
        <v>42619110</v>
      </c>
      <c r="H60" s="34">
        <f t="shared" si="7"/>
        <v>42616664</v>
      </c>
      <c r="I60" s="30"/>
      <c r="J60" s="30"/>
      <c r="K60" s="30"/>
      <c r="L60" s="30"/>
      <c r="M60" s="30"/>
      <c r="N60" s="30"/>
      <c r="O60" s="30"/>
    </row>
    <row r="61" spans="1:8" s="21" customFormat="1" ht="31.5" customHeight="1">
      <c r="A61" s="19"/>
      <c r="B61" s="27" t="s">
        <v>27</v>
      </c>
      <c r="C61" s="32">
        <v>677362121</v>
      </c>
      <c r="D61" s="32">
        <v>677353281</v>
      </c>
      <c r="E61" s="32">
        <v>634743011</v>
      </c>
      <c r="F61" s="32">
        <v>634736617</v>
      </c>
      <c r="G61" s="32">
        <f>C61-E61</f>
        <v>42619110</v>
      </c>
      <c r="H61" s="34">
        <f>D61-F61</f>
        <v>42616664</v>
      </c>
    </row>
    <row r="62" spans="1:14" s="21" customFormat="1" ht="34.5" customHeight="1">
      <c r="A62" s="46" t="s">
        <v>76</v>
      </c>
      <c r="B62" s="47"/>
      <c r="C62" s="32">
        <f aca="true" t="shared" si="8" ref="C62:H62">SUM(C63:C84)</f>
        <v>150805735</v>
      </c>
      <c r="D62" s="32">
        <f t="shared" si="8"/>
        <v>159314809</v>
      </c>
      <c r="E62" s="32">
        <f t="shared" si="8"/>
        <v>175217748</v>
      </c>
      <c r="F62" s="32">
        <f t="shared" si="8"/>
        <v>179664236</v>
      </c>
      <c r="G62" s="32">
        <f t="shared" si="8"/>
        <v>-24412013</v>
      </c>
      <c r="H62" s="34">
        <f t="shared" si="8"/>
        <v>-20349427</v>
      </c>
      <c r="I62" s="31"/>
      <c r="J62" s="31"/>
      <c r="K62" s="31"/>
      <c r="L62" s="31"/>
      <c r="M62" s="31"/>
      <c r="N62" s="31"/>
    </row>
    <row r="63" spans="1:8" s="21" customFormat="1" ht="34.5" customHeight="1">
      <c r="A63" s="24">
        <v>1</v>
      </c>
      <c r="B63" s="25" t="s">
        <v>28</v>
      </c>
      <c r="C63" s="33">
        <v>29624038</v>
      </c>
      <c r="D63" s="33">
        <v>31424038</v>
      </c>
      <c r="E63" s="33">
        <v>28847999</v>
      </c>
      <c r="F63" s="33">
        <v>30284193</v>
      </c>
      <c r="G63" s="33">
        <f aca="true" t="shared" si="9" ref="G63:H81">C63-E63</f>
        <v>776039</v>
      </c>
      <c r="H63" s="35">
        <f t="shared" si="9"/>
        <v>1139845</v>
      </c>
    </row>
    <row r="64" spans="1:8" s="21" customFormat="1" ht="31.5" customHeight="1">
      <c r="A64" s="23">
        <v>2</v>
      </c>
      <c r="B64" s="20" t="s">
        <v>29</v>
      </c>
      <c r="C64" s="32">
        <v>3323683</v>
      </c>
      <c r="D64" s="32">
        <v>1521977</v>
      </c>
      <c r="E64" s="32">
        <v>3279433</v>
      </c>
      <c r="F64" s="32">
        <v>1521869</v>
      </c>
      <c r="G64" s="32">
        <f t="shared" si="9"/>
        <v>44250</v>
      </c>
      <c r="H64" s="34">
        <f t="shared" si="9"/>
        <v>108</v>
      </c>
    </row>
    <row r="65" spans="1:8" s="21" customFormat="1" ht="34.5" customHeight="1">
      <c r="A65" s="19">
        <v>3</v>
      </c>
      <c r="B65" s="20" t="s">
        <v>30</v>
      </c>
      <c r="C65" s="32">
        <v>1443316</v>
      </c>
      <c r="D65" s="32">
        <v>11462521</v>
      </c>
      <c r="E65" s="32">
        <v>16169524</v>
      </c>
      <c r="F65" s="32">
        <v>12990979</v>
      </c>
      <c r="G65" s="32">
        <f t="shared" si="9"/>
        <v>-14726208</v>
      </c>
      <c r="H65" s="34">
        <f t="shared" si="9"/>
        <v>-1528458</v>
      </c>
    </row>
    <row r="66" spans="1:8" s="21" customFormat="1" ht="31.5" customHeight="1">
      <c r="A66" s="19">
        <v>4</v>
      </c>
      <c r="B66" s="20" t="s">
        <v>31</v>
      </c>
      <c r="C66" s="32">
        <v>2110162</v>
      </c>
      <c r="D66" s="32">
        <v>2420162</v>
      </c>
      <c r="E66" s="32">
        <v>2434892</v>
      </c>
      <c r="F66" s="32">
        <v>2746963</v>
      </c>
      <c r="G66" s="32">
        <f t="shared" si="9"/>
        <v>-324730</v>
      </c>
      <c r="H66" s="34">
        <f t="shared" si="9"/>
        <v>-326801</v>
      </c>
    </row>
    <row r="67" spans="1:8" s="21" customFormat="1" ht="31.5" customHeight="1">
      <c r="A67" s="19">
        <v>5</v>
      </c>
      <c r="B67" s="20" t="s">
        <v>32</v>
      </c>
      <c r="C67" s="32">
        <v>303638</v>
      </c>
      <c r="D67" s="32">
        <v>286112</v>
      </c>
      <c r="E67" s="32">
        <v>302632</v>
      </c>
      <c r="F67" s="32">
        <v>291229</v>
      </c>
      <c r="G67" s="32">
        <f t="shared" si="9"/>
        <v>1006</v>
      </c>
      <c r="H67" s="34">
        <f t="shared" si="9"/>
        <v>-5117</v>
      </c>
    </row>
    <row r="68" spans="1:8" s="21" customFormat="1" ht="31.5" customHeight="1">
      <c r="A68" s="19">
        <v>6</v>
      </c>
      <c r="B68" s="20" t="s">
        <v>77</v>
      </c>
      <c r="C68" s="32">
        <v>915077</v>
      </c>
      <c r="D68" s="32">
        <v>745435</v>
      </c>
      <c r="E68" s="32">
        <v>279124</v>
      </c>
      <c r="F68" s="32">
        <v>261603</v>
      </c>
      <c r="G68" s="32">
        <f t="shared" si="9"/>
        <v>635953</v>
      </c>
      <c r="H68" s="34">
        <f t="shared" si="9"/>
        <v>483832</v>
      </c>
    </row>
    <row r="69" spans="1:8" s="21" customFormat="1" ht="34.5" customHeight="1">
      <c r="A69" s="23">
        <v>7</v>
      </c>
      <c r="B69" s="20" t="s">
        <v>78</v>
      </c>
      <c r="C69" s="32">
        <v>105742</v>
      </c>
      <c r="D69" s="32">
        <v>35699</v>
      </c>
      <c r="E69" s="32">
        <v>202628</v>
      </c>
      <c r="F69" s="32">
        <v>36162</v>
      </c>
      <c r="G69" s="32">
        <f t="shared" si="9"/>
        <v>-96886</v>
      </c>
      <c r="H69" s="34">
        <f t="shared" si="9"/>
        <v>-463</v>
      </c>
    </row>
    <row r="70" spans="1:8" s="21" customFormat="1" ht="31.5" customHeight="1">
      <c r="A70" s="19">
        <v>8</v>
      </c>
      <c r="B70" s="20" t="s">
        <v>33</v>
      </c>
      <c r="C70" s="32">
        <v>563506</v>
      </c>
      <c r="D70" s="32">
        <v>554107</v>
      </c>
      <c r="E70" s="32">
        <v>747830</v>
      </c>
      <c r="F70" s="32">
        <v>691140</v>
      </c>
      <c r="G70" s="32">
        <f t="shared" si="9"/>
        <v>-184324</v>
      </c>
      <c r="H70" s="34">
        <f t="shared" si="9"/>
        <v>-137033</v>
      </c>
    </row>
    <row r="71" spans="1:8" s="21" customFormat="1" ht="31.5" customHeight="1">
      <c r="A71" s="19">
        <v>9</v>
      </c>
      <c r="B71" s="20" t="s">
        <v>34</v>
      </c>
      <c r="C71" s="32">
        <v>12452862</v>
      </c>
      <c r="D71" s="32">
        <v>11110672</v>
      </c>
      <c r="E71" s="32">
        <v>12607413</v>
      </c>
      <c r="F71" s="32">
        <v>10830258</v>
      </c>
      <c r="G71" s="32">
        <f t="shared" si="9"/>
        <v>-154551</v>
      </c>
      <c r="H71" s="34">
        <f t="shared" si="9"/>
        <v>280414</v>
      </c>
    </row>
    <row r="72" spans="1:8" s="21" customFormat="1" ht="31.5" customHeight="1">
      <c r="A72" s="23">
        <v>10</v>
      </c>
      <c r="B72" s="20" t="s">
        <v>35</v>
      </c>
      <c r="C72" s="32">
        <v>12708172</v>
      </c>
      <c r="D72" s="32">
        <v>2019366</v>
      </c>
      <c r="E72" s="32">
        <v>11082266</v>
      </c>
      <c r="F72" s="32">
        <v>1112186</v>
      </c>
      <c r="G72" s="32">
        <f t="shared" si="9"/>
        <v>1625906</v>
      </c>
      <c r="H72" s="34">
        <f t="shared" si="9"/>
        <v>907180</v>
      </c>
    </row>
    <row r="73" spans="1:8" s="21" customFormat="1" ht="31.5" customHeight="1">
      <c r="A73" s="23">
        <v>11</v>
      </c>
      <c r="B73" s="20" t="s">
        <v>84</v>
      </c>
      <c r="C73" s="32">
        <v>1002250</v>
      </c>
      <c r="D73" s="32">
        <v>974961</v>
      </c>
      <c r="E73" s="36">
        <v>0</v>
      </c>
      <c r="F73" s="36">
        <v>0</v>
      </c>
      <c r="G73" s="32">
        <f t="shared" si="9"/>
        <v>1002250</v>
      </c>
      <c r="H73" s="34">
        <f t="shared" si="9"/>
        <v>974961</v>
      </c>
    </row>
    <row r="74" spans="1:8" s="21" customFormat="1" ht="31.5" customHeight="1">
      <c r="A74" s="23">
        <v>12</v>
      </c>
      <c r="B74" s="20" t="s">
        <v>36</v>
      </c>
      <c r="C74" s="32">
        <v>6530895</v>
      </c>
      <c r="D74" s="32">
        <v>13389598</v>
      </c>
      <c r="E74" s="32">
        <v>6761694</v>
      </c>
      <c r="F74" s="32">
        <v>10092815</v>
      </c>
      <c r="G74" s="32">
        <f t="shared" si="9"/>
        <v>-230799</v>
      </c>
      <c r="H74" s="34">
        <f t="shared" si="9"/>
        <v>3296783</v>
      </c>
    </row>
    <row r="75" spans="1:8" s="21" customFormat="1" ht="31.5" customHeight="1">
      <c r="A75" s="23">
        <v>13</v>
      </c>
      <c r="B75" s="20" t="s">
        <v>37</v>
      </c>
      <c r="C75" s="32">
        <v>73950</v>
      </c>
      <c r="D75" s="32">
        <v>63540</v>
      </c>
      <c r="E75" s="32">
        <v>72725</v>
      </c>
      <c r="F75" s="32">
        <v>41836</v>
      </c>
      <c r="G75" s="32">
        <f>C75-E75</f>
        <v>1225</v>
      </c>
      <c r="H75" s="34">
        <f>D75-F75</f>
        <v>21704</v>
      </c>
    </row>
    <row r="76" spans="1:8" s="21" customFormat="1" ht="31.5" customHeight="1">
      <c r="A76" s="23">
        <v>14</v>
      </c>
      <c r="B76" s="20" t="s">
        <v>38</v>
      </c>
      <c r="C76" s="32">
        <v>27502247</v>
      </c>
      <c r="D76" s="32">
        <v>43039243</v>
      </c>
      <c r="E76" s="32">
        <v>22952925</v>
      </c>
      <c r="F76" s="32">
        <v>38514433</v>
      </c>
      <c r="G76" s="32">
        <f t="shared" si="9"/>
        <v>4549322</v>
      </c>
      <c r="H76" s="34">
        <f t="shared" si="9"/>
        <v>4524810</v>
      </c>
    </row>
    <row r="77" spans="1:8" s="21" customFormat="1" ht="31.5" customHeight="1">
      <c r="A77" s="19">
        <v>15</v>
      </c>
      <c r="B77" s="20" t="s">
        <v>39</v>
      </c>
      <c r="C77" s="32">
        <v>10792271</v>
      </c>
      <c r="D77" s="32">
        <v>10848374</v>
      </c>
      <c r="E77" s="32">
        <v>11175685</v>
      </c>
      <c r="F77" s="32">
        <v>11199736</v>
      </c>
      <c r="G77" s="32">
        <f t="shared" si="9"/>
        <v>-383414</v>
      </c>
      <c r="H77" s="34">
        <f t="shared" si="9"/>
        <v>-351362</v>
      </c>
    </row>
    <row r="78" spans="1:8" s="21" customFormat="1" ht="31.5" customHeight="1">
      <c r="A78" s="23">
        <v>16</v>
      </c>
      <c r="B78" s="20" t="s">
        <v>40</v>
      </c>
      <c r="C78" s="32">
        <v>2095562</v>
      </c>
      <c r="D78" s="32">
        <v>3062623</v>
      </c>
      <c r="E78" s="32">
        <f>1725532-51500</f>
        <v>1674032</v>
      </c>
      <c r="F78" s="32">
        <v>2657437</v>
      </c>
      <c r="G78" s="32">
        <f t="shared" si="9"/>
        <v>421530</v>
      </c>
      <c r="H78" s="34">
        <f t="shared" si="9"/>
        <v>405186</v>
      </c>
    </row>
    <row r="79" spans="1:8" s="21" customFormat="1" ht="31.5" customHeight="1">
      <c r="A79" s="23">
        <v>17</v>
      </c>
      <c r="B79" s="20" t="s">
        <v>41</v>
      </c>
      <c r="C79" s="32">
        <v>4687875</v>
      </c>
      <c r="D79" s="32">
        <v>5786506</v>
      </c>
      <c r="E79" s="32">
        <v>4288184</v>
      </c>
      <c r="F79" s="32">
        <v>4271419</v>
      </c>
      <c r="G79" s="32">
        <f t="shared" si="9"/>
        <v>399691</v>
      </c>
      <c r="H79" s="34">
        <f t="shared" si="9"/>
        <v>1515087</v>
      </c>
    </row>
    <row r="80" spans="1:8" s="21" customFormat="1" ht="31.5" customHeight="1">
      <c r="A80" s="23">
        <v>18</v>
      </c>
      <c r="B80" s="28" t="s">
        <v>42</v>
      </c>
      <c r="C80" s="32">
        <v>47700</v>
      </c>
      <c r="D80" s="32">
        <v>73706</v>
      </c>
      <c r="E80" s="32">
        <v>37293</v>
      </c>
      <c r="F80" s="32">
        <v>73396</v>
      </c>
      <c r="G80" s="32">
        <f t="shared" si="9"/>
        <v>10407</v>
      </c>
      <c r="H80" s="34">
        <f t="shared" si="9"/>
        <v>310</v>
      </c>
    </row>
    <row r="81" spans="1:8" s="21" customFormat="1" ht="34.5" customHeight="1">
      <c r="A81" s="23">
        <v>19</v>
      </c>
      <c r="B81" s="20" t="s">
        <v>43</v>
      </c>
      <c r="C81" s="32">
        <v>343680</v>
      </c>
      <c r="D81" s="32">
        <v>314713</v>
      </c>
      <c r="E81" s="32">
        <v>331199</v>
      </c>
      <c r="F81" s="32">
        <v>312173</v>
      </c>
      <c r="G81" s="32">
        <f t="shared" si="9"/>
        <v>12481</v>
      </c>
      <c r="H81" s="34">
        <f t="shared" si="9"/>
        <v>2540</v>
      </c>
    </row>
    <row r="82" spans="1:8" s="18" customFormat="1" ht="31.5" customHeight="1">
      <c r="A82" s="23">
        <v>20</v>
      </c>
      <c r="B82" s="20" t="s">
        <v>44</v>
      </c>
      <c r="C82" s="32">
        <v>978773</v>
      </c>
      <c r="D82" s="32">
        <v>978747</v>
      </c>
      <c r="E82" s="32">
        <v>928055</v>
      </c>
      <c r="F82" s="32">
        <v>926043</v>
      </c>
      <c r="G82" s="32">
        <f aca="true" t="shared" si="10" ref="G82:H84">C82-E82</f>
        <v>50718</v>
      </c>
      <c r="H82" s="34">
        <f t="shared" si="10"/>
        <v>52704</v>
      </c>
    </row>
    <row r="83" spans="1:8" s="21" customFormat="1" ht="31.5" customHeight="1">
      <c r="A83" s="23">
        <v>21</v>
      </c>
      <c r="B83" s="20" t="s">
        <v>45</v>
      </c>
      <c r="C83" s="32">
        <v>32559144</v>
      </c>
      <c r="D83" s="32">
        <v>18572995</v>
      </c>
      <c r="E83" s="32">
        <v>50542173</v>
      </c>
      <c r="F83" s="32">
        <v>50311016</v>
      </c>
      <c r="G83" s="32">
        <f t="shared" si="10"/>
        <v>-17983029</v>
      </c>
      <c r="H83" s="34">
        <f t="shared" si="10"/>
        <v>-31738021</v>
      </c>
    </row>
    <row r="84" spans="1:8" s="18" customFormat="1" ht="31.5" customHeight="1">
      <c r="A84" s="23">
        <v>22</v>
      </c>
      <c r="B84" s="20" t="s">
        <v>79</v>
      </c>
      <c r="C84" s="32">
        <v>641192</v>
      </c>
      <c r="D84" s="32">
        <v>629714</v>
      </c>
      <c r="E84" s="32">
        <v>500042</v>
      </c>
      <c r="F84" s="32">
        <v>497350</v>
      </c>
      <c r="G84" s="32">
        <f t="shared" si="10"/>
        <v>141150</v>
      </c>
      <c r="H84" s="34">
        <f t="shared" si="10"/>
        <v>132364</v>
      </c>
    </row>
    <row r="85" spans="1:16" s="18" customFormat="1" ht="34.5" customHeight="1">
      <c r="A85" s="63" t="s">
        <v>85</v>
      </c>
      <c r="B85" s="64"/>
      <c r="C85" s="32">
        <f aca="true" t="shared" si="11" ref="C85:H85">SUM(C86)</f>
        <v>6834234</v>
      </c>
      <c r="D85" s="32">
        <f t="shared" si="11"/>
        <v>4812020</v>
      </c>
      <c r="E85" s="32">
        <f t="shared" si="11"/>
        <v>1440751</v>
      </c>
      <c r="F85" s="32">
        <f t="shared" si="11"/>
        <v>5435306</v>
      </c>
      <c r="G85" s="32">
        <f t="shared" si="11"/>
        <v>5393483</v>
      </c>
      <c r="H85" s="34">
        <f t="shared" si="11"/>
        <v>-623286</v>
      </c>
      <c r="I85" s="29"/>
      <c r="J85" s="29"/>
      <c r="K85" s="29"/>
      <c r="L85" s="29"/>
      <c r="M85" s="29"/>
      <c r="N85" s="29"/>
      <c r="O85" s="29"/>
      <c r="P85" s="29"/>
    </row>
    <row r="86" spans="1:8" s="18" customFormat="1" ht="31.5" customHeight="1">
      <c r="A86" s="24"/>
      <c r="B86" s="25" t="s">
        <v>46</v>
      </c>
      <c r="C86" s="33">
        <v>6834234</v>
      </c>
      <c r="D86" s="33">
        <v>4812020</v>
      </c>
      <c r="E86" s="33">
        <v>1440751</v>
      </c>
      <c r="F86" s="33">
        <v>5435306</v>
      </c>
      <c r="G86" s="33">
        <f>C86-E86</f>
        <v>5393483</v>
      </c>
      <c r="H86" s="35">
        <f>D86-F86</f>
        <v>-623286</v>
      </c>
    </row>
    <row r="87" spans="1:8" s="18" customFormat="1" ht="15.75" customHeight="1">
      <c r="A87" s="56" t="s">
        <v>86</v>
      </c>
      <c r="B87" s="56"/>
      <c r="C87" s="38"/>
      <c r="D87" s="38"/>
      <c r="E87" s="38"/>
      <c r="F87" s="38"/>
      <c r="G87" s="38"/>
      <c r="H87" s="38"/>
    </row>
    <row r="88" spans="1:8" s="18" customFormat="1" ht="18.75" customHeight="1">
      <c r="A88" s="39" t="s">
        <v>87</v>
      </c>
      <c r="B88" s="41" t="s">
        <v>96</v>
      </c>
      <c r="C88" s="41"/>
      <c r="D88" s="41"/>
      <c r="E88" s="41"/>
      <c r="F88" s="41"/>
      <c r="G88" s="41"/>
      <c r="H88" s="41"/>
    </row>
    <row r="89" spans="1:8" s="18" customFormat="1" ht="18.75" customHeight="1">
      <c r="A89" s="39" t="s">
        <v>88</v>
      </c>
      <c r="B89" s="41" t="s">
        <v>97</v>
      </c>
      <c r="C89" s="41"/>
      <c r="D89" s="41"/>
      <c r="E89" s="41"/>
      <c r="F89" s="41"/>
      <c r="G89" s="41"/>
      <c r="H89" s="41"/>
    </row>
    <row r="90" spans="1:8" ht="69" customHeight="1">
      <c r="A90" s="39" t="s">
        <v>89</v>
      </c>
      <c r="B90" s="41" t="s">
        <v>99</v>
      </c>
      <c r="C90" s="41"/>
      <c r="D90" s="41"/>
      <c r="E90" s="41"/>
      <c r="F90" s="41"/>
      <c r="G90" s="41"/>
      <c r="H90" s="41"/>
    </row>
    <row r="91" spans="1:8" ht="36" customHeight="1">
      <c r="A91" s="39" t="s">
        <v>90</v>
      </c>
      <c r="B91" s="41" t="s">
        <v>101</v>
      </c>
      <c r="C91" s="41"/>
      <c r="D91" s="41"/>
      <c r="E91" s="41"/>
      <c r="F91" s="41"/>
      <c r="G91" s="41"/>
      <c r="H91" s="41"/>
    </row>
    <row r="92" spans="1:8" ht="36.75" customHeight="1">
      <c r="A92" s="39" t="s">
        <v>91</v>
      </c>
      <c r="B92" s="41" t="s">
        <v>98</v>
      </c>
      <c r="C92" s="41"/>
      <c r="D92" s="41"/>
      <c r="E92" s="41"/>
      <c r="F92" s="41"/>
      <c r="G92" s="41"/>
      <c r="H92" s="41"/>
    </row>
  </sheetData>
  <mergeCells count="23">
    <mergeCell ref="A87:B87"/>
    <mergeCell ref="C1:F1"/>
    <mergeCell ref="A4:B5"/>
    <mergeCell ref="C4:D4"/>
    <mergeCell ref="E4:F4"/>
    <mergeCell ref="A2:B2"/>
    <mergeCell ref="D3:E3"/>
    <mergeCell ref="C2:F2"/>
    <mergeCell ref="A85:B85"/>
    <mergeCell ref="G4:H4"/>
    <mergeCell ref="A60:B60"/>
    <mergeCell ref="A62:B62"/>
    <mergeCell ref="A10:B10"/>
    <mergeCell ref="A34:B34"/>
    <mergeCell ref="A9:B9"/>
    <mergeCell ref="A6:B6"/>
    <mergeCell ref="A7:B7"/>
    <mergeCell ref="A8:B8"/>
    <mergeCell ref="B92:H92"/>
    <mergeCell ref="B88:H88"/>
    <mergeCell ref="B89:H89"/>
    <mergeCell ref="B90:H90"/>
    <mergeCell ref="B91:H91"/>
  </mergeCells>
  <printOptions horizontalCentered="1"/>
  <pageMargins left="0.5511811023622047" right="0.4724409448818898" top="0.3937007874015748" bottom="0.5905511811023623" header="0" footer="0"/>
  <pageSetup horizontalDpi="600" verticalDpi="600" orientation="portrait" paperSize="9" scale="75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吳慧玲</dc:creator>
  <cp:keywords/>
  <dc:description/>
  <cp:lastModifiedBy>j847</cp:lastModifiedBy>
  <cp:lastPrinted>2008-08-25T09:32:30Z</cp:lastPrinted>
  <dcterms:created xsi:type="dcterms:W3CDTF">2005-07-07T03:23:46Z</dcterms:created>
  <dcterms:modified xsi:type="dcterms:W3CDTF">2008-09-01T02:04:35Z</dcterms:modified>
  <cp:category>I13</cp:category>
  <cp:version/>
  <cp:contentType/>
  <cp:contentStatus/>
</cp:coreProperties>
</file>