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3195" windowWidth="6120" windowHeight="3210" tabRatio="631" activeTab="0"/>
  </bookViews>
  <sheets>
    <sheet name="表11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_xlnm.Print_Area" localSheetId="0">'表11'!$A$1:$N$35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<sst xmlns="http://schemas.openxmlformats.org/spreadsheetml/2006/main" count="47" uniqueCount="37">
  <si>
    <t>項目</t>
  </si>
  <si>
    <t>1.稅課及專賣收入</t>
  </si>
  <si>
    <t>2.營業盈餘及事業收入</t>
  </si>
  <si>
    <t>3.規費及罰鍰收入</t>
  </si>
  <si>
    <t>4.財產收入</t>
  </si>
  <si>
    <t>1.一般政務支出</t>
  </si>
  <si>
    <t>2.國防支出</t>
  </si>
  <si>
    <t>3.教育科學文化支出</t>
  </si>
  <si>
    <t>4.經濟發展支出</t>
  </si>
  <si>
    <t>5.社會福利支出</t>
  </si>
  <si>
    <t>6.社區發展及環境保護支出</t>
  </si>
  <si>
    <t>7.退休撫卹支出</t>
  </si>
  <si>
    <t>8.債務支出</t>
  </si>
  <si>
    <t>單位：新臺幣百萬元</t>
  </si>
  <si>
    <t xml:space="preserve">   各級政府淨收支綜計表</t>
  </si>
  <si>
    <t>中央政府</t>
  </si>
  <si>
    <t>高雄市政府</t>
  </si>
  <si>
    <t>合計</t>
  </si>
  <si>
    <t>金額</t>
  </si>
  <si>
    <t>百分比</t>
  </si>
  <si>
    <t xml:space="preserve">       中央政府總預算</t>
  </si>
  <si>
    <t>參考表7</t>
  </si>
  <si>
    <t>台灣省政府</t>
  </si>
  <si>
    <t>一、歲入部分</t>
  </si>
  <si>
    <t>合　　　計</t>
  </si>
  <si>
    <r>
      <t>5</t>
    </r>
    <r>
      <rPr>
        <sz val="12"/>
        <rFont val="新細明體"/>
        <family val="1"/>
      </rPr>
      <t>.公債及賒借收入</t>
    </r>
  </si>
  <si>
    <r>
      <t>6</t>
    </r>
    <r>
      <rPr>
        <sz val="12"/>
        <rFont val="新細明體"/>
        <family val="1"/>
      </rPr>
      <t>.移用以前年度歲計賸餘</t>
    </r>
  </si>
  <si>
    <t>7.其他收入</t>
  </si>
  <si>
    <t>臺北市政府</t>
  </si>
  <si>
    <t>臺灣省各縣市政府</t>
  </si>
  <si>
    <t>二、歲出部分</t>
  </si>
  <si>
    <t>9.補助支出</t>
  </si>
  <si>
    <t>10.其他支出</t>
  </si>
  <si>
    <t>合　　　計</t>
  </si>
  <si>
    <t>註：表列各級政府收支數額包括總預算、追加(減)預算及特別預算，並扣除各級政府彼此間補助及協助等重複收支數後計得。</t>
  </si>
  <si>
    <t>三、餘　絀</t>
  </si>
  <si>
    <t xml:space="preserve">        中華民國八十五年度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</si>
</sst>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  <numFmt numFmtId="234" formatCode="0.000\ \ "/>
    <numFmt numFmtId="235" formatCode="#,##0.0\ \ "/>
    <numFmt numFmtId="236" formatCode="#,##0.00\ \ "/>
    <numFmt numFmtId="237" formatCode="0.000_);[Red]\(0.000\)"/>
  </numFmts>
  <fonts count="19">
    <font>
      <sz val="12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1.5"/>
      <name val="新細明體"/>
      <family val="1"/>
    </font>
    <font>
      <sz val="11"/>
      <name val="新細明體"/>
      <family val="1"/>
    </font>
    <font>
      <sz val="12"/>
      <name val="Courier"/>
      <family val="3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0"/>
      <name val="標楷體"/>
      <family val="4"/>
    </font>
    <font>
      <sz val="12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1.5"/>
      <name val="標楷體"/>
      <family val="4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8" fillId="0" borderId="0" applyBorder="0" applyAlignment="0">
      <protection/>
    </xf>
    <xf numFmtId="221" fontId="7" fillId="2" borderId="1" applyNumberFormat="0" applyFont="0" applyFill="0" applyBorder="0">
      <alignment horizontal="center" vertical="center"/>
      <protection/>
    </xf>
    <xf numFmtId="222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20" applyNumberFormat="1" applyFont="1" applyAlignment="1">
      <alignment horizontal="centerContinuous" vertical="center"/>
      <protection/>
    </xf>
    <xf numFmtId="0" fontId="0" fillId="0" borderId="0" xfId="20" applyNumberFormat="1" applyFont="1" applyAlignment="1">
      <alignment vertical="center"/>
      <protection/>
    </xf>
    <xf numFmtId="0" fontId="0" fillId="0" borderId="0" xfId="20" applyNumberFormat="1" applyFont="1" applyAlignment="1">
      <alignment horizontal="centerContinuous" vertical="center"/>
      <protection/>
    </xf>
    <xf numFmtId="0" fontId="0" fillId="0" borderId="0" xfId="20" applyNumberFormat="1" applyFont="1" applyAlignment="1">
      <alignment horizontal="left" vertical="center"/>
      <protection/>
    </xf>
    <xf numFmtId="0" fontId="0" fillId="0" borderId="0" xfId="20" applyNumberFormat="1" applyFont="1" applyAlignment="1">
      <alignment vertical="top"/>
      <protection/>
    </xf>
    <xf numFmtId="0" fontId="5" fillId="0" borderId="2" xfId="20" applyNumberFormat="1" applyFont="1" applyBorder="1" applyAlignment="1">
      <alignment horizontal="left" vertical="center"/>
      <protection/>
    </xf>
    <xf numFmtId="0" fontId="5" fillId="0" borderId="0" xfId="20" applyNumberFormat="1" applyFont="1" applyAlignment="1">
      <alignment vertical="center"/>
      <protection/>
    </xf>
    <xf numFmtId="0" fontId="5" fillId="0" borderId="0" xfId="20" applyNumberFormat="1" applyFont="1" applyBorder="1" applyAlignment="1">
      <alignment horizontal="right" vertical="center"/>
      <protection/>
    </xf>
    <xf numFmtId="0" fontId="5" fillId="0" borderId="0" xfId="20" applyNumberFormat="1" applyFont="1" applyBorder="1" applyAlignment="1">
      <alignment horizontal="left" vertical="center"/>
      <protection/>
    </xf>
    <xf numFmtId="0" fontId="5" fillId="0" borderId="0" xfId="20" applyNumberFormat="1" applyFont="1" applyBorder="1" applyAlignment="1">
      <alignment vertical="center"/>
      <protection/>
    </xf>
    <xf numFmtId="0" fontId="5" fillId="0" borderId="2" xfId="20" applyNumberFormat="1" applyFont="1" applyBorder="1" applyAlignment="1">
      <alignment vertical="center"/>
      <protection/>
    </xf>
    <xf numFmtId="0" fontId="5" fillId="0" borderId="3" xfId="20" applyNumberFormat="1" applyFont="1" applyBorder="1" applyAlignment="1">
      <alignment vertical="center"/>
      <protection/>
    </xf>
    <xf numFmtId="0" fontId="15" fillId="2" borderId="0" xfId="19" applyFont="1" applyFill="1" applyAlignment="1">
      <alignment vertical="center"/>
      <protection/>
    </xf>
    <xf numFmtId="0" fontId="16" fillId="0" borderId="0" xfId="20" applyNumberFormat="1" applyFont="1" applyAlignment="1">
      <alignment horizontal="left" vertical="center"/>
      <protection/>
    </xf>
    <xf numFmtId="0" fontId="13" fillId="0" borderId="0" xfId="20" applyNumberFormat="1" applyFont="1" applyAlignment="1">
      <alignment horizontal="left" vertical="center"/>
      <protection/>
    </xf>
    <xf numFmtId="0" fontId="14" fillId="0" borderId="0" xfId="20" applyNumberFormat="1" applyFont="1" applyAlignment="1">
      <alignment horizontal="left" vertical="center"/>
      <protection/>
    </xf>
    <xf numFmtId="0" fontId="14" fillId="0" borderId="0" xfId="20" applyNumberFormat="1" applyFont="1" applyAlignment="1">
      <alignment horizontal="right" vertical="center"/>
      <protection/>
    </xf>
    <xf numFmtId="0" fontId="17" fillId="0" borderId="1" xfId="20" applyNumberFormat="1" applyFont="1" applyBorder="1" applyAlignment="1">
      <alignment horizontal="centerContinuous" vertical="center"/>
      <protection/>
    </xf>
    <xf numFmtId="0" fontId="17" fillId="0" borderId="4" xfId="20" applyNumberFormat="1" applyFont="1" applyBorder="1" applyAlignment="1">
      <alignment horizontal="centerContinuous" vertical="center"/>
      <protection/>
    </xf>
    <xf numFmtId="0" fontId="17" fillId="0" borderId="5" xfId="20" applyNumberFormat="1" applyFont="1" applyBorder="1" applyAlignment="1">
      <alignment horizontal="centerContinuous" vertical="center"/>
      <protection/>
    </xf>
    <xf numFmtId="0" fontId="14" fillId="0" borderId="0" xfId="20" applyNumberFormat="1" applyFont="1" applyAlignment="1">
      <alignment vertical="center"/>
      <protection/>
    </xf>
    <xf numFmtId="0" fontId="17" fillId="0" borderId="1" xfId="20" applyNumberFormat="1" applyFont="1" applyBorder="1" applyAlignment="1">
      <alignment horizontal="center" vertical="center"/>
      <protection/>
    </xf>
    <xf numFmtId="41" fontId="18" fillId="0" borderId="6" xfId="20" applyNumberFormat="1" applyFont="1" applyBorder="1" applyAlignment="1">
      <alignment horizontal="right" vertical="center"/>
      <protection/>
    </xf>
    <xf numFmtId="178" fontId="18" fillId="0" borderId="6" xfId="20" applyNumberFormat="1" applyFont="1" applyBorder="1" applyAlignment="1">
      <alignment horizontal="right" vertical="center"/>
      <protection/>
    </xf>
    <xf numFmtId="179" fontId="18" fillId="0" borderId="6" xfId="20" applyNumberFormat="1" applyFont="1" applyBorder="1" applyAlignment="1">
      <alignment horizontal="right" vertical="center"/>
      <protection/>
    </xf>
    <xf numFmtId="41" fontId="18" fillId="0" borderId="6" xfId="20" applyNumberFormat="1" applyFont="1" applyBorder="1" applyAlignment="1">
      <alignment vertical="center"/>
      <protection/>
    </xf>
    <xf numFmtId="178" fontId="18" fillId="0" borderId="7" xfId="20" applyNumberFormat="1" applyFont="1" applyBorder="1" applyAlignment="1">
      <alignment horizontal="right" vertical="center"/>
      <protection/>
    </xf>
    <xf numFmtId="181" fontId="18" fillId="0" borderId="6" xfId="21" applyNumberFormat="1" applyFont="1" applyBorder="1" applyAlignment="1">
      <alignment horizontal="right" vertical="center"/>
    </xf>
    <xf numFmtId="177" fontId="18" fillId="0" borderId="6" xfId="20" applyNumberFormat="1" applyFont="1" applyBorder="1" applyAlignment="1">
      <alignment horizontal="right" vertical="center"/>
      <protection/>
    </xf>
    <xf numFmtId="204" fontId="18" fillId="0" borderId="6" xfId="20" applyNumberFormat="1" applyFont="1" applyBorder="1" applyAlignment="1">
      <alignment horizontal="right" vertical="center"/>
      <protection/>
    </xf>
    <xf numFmtId="0" fontId="17" fillId="0" borderId="0" xfId="20" applyNumberFormat="1" applyFont="1" applyBorder="1" applyAlignment="1">
      <alignment horizontal="center" vertical="center"/>
      <protection/>
    </xf>
    <xf numFmtId="0" fontId="17" fillId="0" borderId="6" xfId="20" applyNumberFormat="1" applyFont="1" applyBorder="1" applyAlignment="1">
      <alignment horizontal="center" vertical="center"/>
      <protection/>
    </xf>
    <xf numFmtId="0" fontId="17" fillId="0" borderId="7" xfId="20" applyNumberFormat="1" applyFont="1" applyBorder="1" applyAlignment="1">
      <alignment horizontal="center" vertical="center"/>
      <protection/>
    </xf>
    <xf numFmtId="0" fontId="3" fillId="0" borderId="0" xfId="20" applyNumberFormat="1" applyFont="1" applyBorder="1" applyAlignment="1">
      <alignment horizontal="left" vertical="center"/>
      <protection/>
    </xf>
    <xf numFmtId="0" fontId="17" fillId="0" borderId="1" xfId="20" applyNumberFormat="1" applyFont="1" applyBorder="1" applyAlignment="1">
      <alignment horizontal="centerContinuous" vertical="center" wrapText="1"/>
      <protection/>
    </xf>
    <xf numFmtId="41" fontId="18" fillId="0" borderId="7" xfId="20" applyNumberFormat="1" applyFont="1" applyBorder="1" applyAlignment="1">
      <alignment horizontal="right" vertical="center"/>
      <protection/>
    </xf>
    <xf numFmtId="204" fontId="18" fillId="0" borderId="7" xfId="20" applyNumberFormat="1" applyFont="1" applyBorder="1" applyAlignment="1">
      <alignment vertical="center"/>
      <protection/>
    </xf>
    <xf numFmtId="177" fontId="18" fillId="0" borderId="7" xfId="20" applyNumberFormat="1" applyFont="1" applyBorder="1" applyAlignment="1">
      <alignment horizontal="right" vertical="center"/>
      <protection/>
    </xf>
    <xf numFmtId="0" fontId="17" fillId="0" borderId="8" xfId="20" applyNumberFormat="1" applyFont="1" applyBorder="1" applyAlignment="1">
      <alignment horizontal="center" vertical="center"/>
      <protection/>
    </xf>
    <xf numFmtId="204" fontId="18" fillId="0" borderId="7" xfId="20" applyNumberFormat="1" applyFont="1" applyBorder="1" applyAlignment="1">
      <alignment horizontal="right" vertical="center"/>
      <protection/>
    </xf>
    <xf numFmtId="182" fontId="18" fillId="0" borderId="7" xfId="20" applyNumberFormat="1" applyFont="1" applyBorder="1" applyAlignment="1">
      <alignment vertical="center"/>
      <protection/>
    </xf>
    <xf numFmtId="182" fontId="6" fillId="0" borderId="9" xfId="20" applyNumberFormat="1" applyFont="1" applyBorder="1" applyAlignment="1">
      <alignment vertical="center"/>
      <protection/>
    </xf>
    <xf numFmtId="0" fontId="17" fillId="0" borderId="10" xfId="20" applyNumberFormat="1" applyFont="1" applyBorder="1" applyAlignment="1">
      <alignment horizontal="center" vertical="center"/>
      <protection/>
    </xf>
    <xf numFmtId="0" fontId="17" fillId="0" borderId="11" xfId="20" applyNumberFormat="1" applyFont="1" applyBorder="1" applyAlignment="1">
      <alignment horizontal="center" vertical="center"/>
      <protection/>
    </xf>
    <xf numFmtId="0" fontId="17" fillId="0" borderId="3" xfId="20" applyNumberFormat="1" applyFont="1" applyBorder="1" applyAlignment="1">
      <alignment horizontal="center" vertical="center"/>
      <protection/>
    </xf>
    <xf numFmtId="0" fontId="17" fillId="0" borderId="12" xfId="20" applyNumberFormat="1" applyFont="1" applyBorder="1" applyAlignment="1">
      <alignment horizontal="center" vertical="center"/>
      <protection/>
    </xf>
    <xf numFmtId="0" fontId="0" fillId="0" borderId="10" xfId="20" applyNumberFormat="1" applyFont="1" applyBorder="1" applyAlignment="1">
      <alignment vertical="top" wrapText="1"/>
      <protection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重要經濟指標_92概淨收支表" xfId="19"/>
    <cellStyle name="一般_縣市收支估計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9" sqref="I9"/>
    </sheetView>
  </sheetViews>
  <sheetFormatPr defaultColWidth="9.00390625" defaultRowHeight="31.5" customHeight="1"/>
  <cols>
    <col min="1" max="1" width="8.375" style="2" customWidth="1"/>
    <col min="2" max="2" width="15.50390625" style="2" customWidth="1"/>
    <col min="3" max="3" width="10.75390625" style="4" customWidth="1"/>
    <col min="4" max="4" width="6.625" style="4" customWidth="1"/>
    <col min="5" max="5" width="9.50390625" style="4" customWidth="1"/>
    <col min="6" max="6" width="6.75390625" style="2" customWidth="1"/>
    <col min="7" max="7" width="9.50390625" style="4" customWidth="1"/>
    <col min="8" max="8" width="6.75390625" style="2" customWidth="1"/>
    <col min="9" max="9" width="9.50390625" style="2" customWidth="1"/>
    <col min="10" max="10" width="6.625" style="2" customWidth="1"/>
    <col min="11" max="11" width="9.50390625" style="2" customWidth="1"/>
    <col min="12" max="12" width="7.50390625" style="2" customWidth="1"/>
    <col min="13" max="13" width="10.75390625" style="2" customWidth="1"/>
    <col min="14" max="14" width="6.625" style="2" customWidth="1"/>
    <col min="15" max="16384" width="9.75390625" style="2" customWidth="1"/>
  </cols>
  <sheetData>
    <row r="1" spans="1:14" ht="23.25" customHeight="1">
      <c r="A1" s="13" t="s">
        <v>21</v>
      </c>
      <c r="C1" s="3"/>
      <c r="F1" s="14" t="s">
        <v>20</v>
      </c>
      <c r="H1" s="3"/>
      <c r="I1" s="3"/>
      <c r="J1" s="3"/>
      <c r="K1" s="3"/>
      <c r="L1" s="3"/>
      <c r="M1" s="3"/>
      <c r="N1" s="3"/>
    </row>
    <row r="2" spans="2:14" ht="23.25" customHeight="1">
      <c r="B2" s="1"/>
      <c r="C2" s="3"/>
      <c r="F2" s="15" t="s">
        <v>14</v>
      </c>
      <c r="H2" s="3"/>
      <c r="I2" s="3"/>
      <c r="J2" s="3"/>
      <c r="K2" s="3"/>
      <c r="L2" s="3"/>
      <c r="M2" s="3"/>
      <c r="N2" s="3"/>
    </row>
    <row r="3" spans="2:14" ht="4.5" customHeight="1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5:14" ht="19.5" customHeight="1">
      <c r="E4" s="16"/>
      <c r="F4" s="4"/>
      <c r="G4" s="16" t="s">
        <v>36</v>
      </c>
      <c r="H4" s="4"/>
      <c r="N4" s="17" t="s">
        <v>13</v>
      </c>
    </row>
    <row r="5" spans="1:14" s="21" customFormat="1" ht="30" customHeight="1">
      <c r="A5" s="43" t="s">
        <v>0</v>
      </c>
      <c r="B5" s="44"/>
      <c r="C5" s="18" t="s">
        <v>15</v>
      </c>
      <c r="D5" s="18"/>
      <c r="E5" s="18" t="s">
        <v>22</v>
      </c>
      <c r="F5" s="19"/>
      <c r="G5" s="18" t="s">
        <v>28</v>
      </c>
      <c r="H5" s="19"/>
      <c r="I5" s="18" t="s">
        <v>16</v>
      </c>
      <c r="J5" s="19"/>
      <c r="K5" s="35" t="s">
        <v>29</v>
      </c>
      <c r="L5" s="19"/>
      <c r="M5" s="18" t="s">
        <v>17</v>
      </c>
      <c r="N5" s="20"/>
    </row>
    <row r="6" spans="1:14" s="21" customFormat="1" ht="30" customHeight="1">
      <c r="A6" s="45"/>
      <c r="B6" s="46"/>
      <c r="C6" s="22" t="s">
        <v>18</v>
      </c>
      <c r="D6" s="22" t="s">
        <v>19</v>
      </c>
      <c r="E6" s="22" t="s">
        <v>18</v>
      </c>
      <c r="F6" s="22" t="s">
        <v>19</v>
      </c>
      <c r="G6" s="22" t="s">
        <v>18</v>
      </c>
      <c r="H6" s="22" t="s">
        <v>19</v>
      </c>
      <c r="I6" s="22" t="s">
        <v>18</v>
      </c>
      <c r="J6" s="22" t="s">
        <v>19</v>
      </c>
      <c r="K6" s="22" t="s">
        <v>18</v>
      </c>
      <c r="L6" s="22" t="s">
        <v>19</v>
      </c>
      <c r="M6" s="22" t="s">
        <v>18</v>
      </c>
      <c r="N6" s="39" t="s">
        <v>19</v>
      </c>
    </row>
    <row r="7" spans="1:14" s="21" customFormat="1" ht="30" customHeight="1">
      <c r="A7" s="9" t="s">
        <v>23</v>
      </c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N7" s="33"/>
    </row>
    <row r="8" spans="1:14" ht="33" customHeight="1">
      <c r="A8" s="9" t="s">
        <v>1</v>
      </c>
      <c r="B8" s="7"/>
      <c r="C8" s="23">
        <v>745918</v>
      </c>
      <c r="D8" s="24">
        <f>C8/C15*100</f>
        <v>59.481623660021164</v>
      </c>
      <c r="E8" s="23">
        <v>128132</v>
      </c>
      <c r="F8" s="24">
        <f>E8/E15*100</f>
        <v>42.07988912862852</v>
      </c>
      <c r="G8" s="23">
        <v>112822</v>
      </c>
      <c r="H8" s="24">
        <f>G8/G15*100</f>
        <v>63.774030716357</v>
      </c>
      <c r="I8" s="26">
        <v>36584</v>
      </c>
      <c r="J8" s="24">
        <f>I8/I15*100</f>
        <v>65.89337175792507</v>
      </c>
      <c r="K8" s="26">
        <v>199382</v>
      </c>
      <c r="L8" s="24">
        <f>K8/K15*100</f>
        <v>65.75294579344325</v>
      </c>
      <c r="M8" s="36">
        <f>C8+E8+G8+I8+K8</f>
        <v>1222838</v>
      </c>
      <c r="N8" s="27">
        <f>M8/M15*100</f>
        <v>58.39204349565893</v>
      </c>
    </row>
    <row r="9" spans="1:14" ht="33" customHeight="1">
      <c r="A9" s="9" t="s">
        <v>2</v>
      </c>
      <c r="B9" s="7"/>
      <c r="C9" s="23">
        <v>135466</v>
      </c>
      <c r="D9" s="24">
        <f>C9/C15*100</f>
        <v>10.802444277693295</v>
      </c>
      <c r="E9" s="23">
        <v>15385</v>
      </c>
      <c r="F9" s="24">
        <f>E9/E15*100</f>
        <v>5.052594935253878</v>
      </c>
      <c r="G9" s="23">
        <v>1878</v>
      </c>
      <c r="H9" s="24">
        <f>G9/G15*100</f>
        <v>1.0615627243385017</v>
      </c>
      <c r="I9" s="26">
        <v>471</v>
      </c>
      <c r="J9" s="24">
        <f>I9/I15*100</f>
        <v>0.8483429394812679</v>
      </c>
      <c r="K9" s="26">
        <v>1073</v>
      </c>
      <c r="L9" s="24">
        <f>K9/K15*100</f>
        <v>0.353857975325579</v>
      </c>
      <c r="M9" s="36">
        <f aca="true" t="shared" si="0" ref="M9:M28">C9+E9+G9+I9+K9</f>
        <v>154273</v>
      </c>
      <c r="N9" s="27">
        <f>M9/M15*100</f>
        <v>7.3667286477896425</v>
      </c>
    </row>
    <row r="10" spans="1:14" ht="33" customHeight="1">
      <c r="A10" s="9" t="s">
        <v>3</v>
      </c>
      <c r="B10" s="7"/>
      <c r="C10" s="23">
        <v>30012</v>
      </c>
      <c r="D10" s="24">
        <f>C10/C15*100</f>
        <v>2.393242272320222</v>
      </c>
      <c r="E10" s="23">
        <v>20998</v>
      </c>
      <c r="F10" s="24">
        <f>E10/E15*100</f>
        <v>6.895962850208705</v>
      </c>
      <c r="G10" s="23">
        <v>10569</v>
      </c>
      <c r="H10" s="24">
        <f>G10/G15*100</f>
        <v>5.974257951828341</v>
      </c>
      <c r="I10" s="26">
        <v>1835</v>
      </c>
      <c r="J10" s="24">
        <f>I10/I15*100</f>
        <v>3.3051152737752156</v>
      </c>
      <c r="K10" s="26">
        <v>19689</v>
      </c>
      <c r="L10" s="24">
        <f>K10/K15*100</f>
        <v>6.493112466155941</v>
      </c>
      <c r="M10" s="36">
        <f t="shared" si="0"/>
        <v>83103</v>
      </c>
      <c r="N10" s="27">
        <f>M10/M15*100</f>
        <v>3.9682721592064887</v>
      </c>
    </row>
    <row r="11" spans="1:14" ht="33" customHeight="1">
      <c r="A11" s="9" t="s">
        <v>4</v>
      </c>
      <c r="B11" s="7"/>
      <c r="C11" s="23">
        <v>42401</v>
      </c>
      <c r="D11" s="24">
        <f>C11/C15*100</f>
        <v>3.38117638240203</v>
      </c>
      <c r="E11" s="23">
        <v>14167</v>
      </c>
      <c r="F11" s="24">
        <f>E11/E15*100</f>
        <v>4.652590994328351</v>
      </c>
      <c r="G11" s="23">
        <v>3604</v>
      </c>
      <c r="H11" s="24">
        <f>G11/G15*100</f>
        <v>2.037205568964835</v>
      </c>
      <c r="I11" s="26">
        <v>1563</v>
      </c>
      <c r="J11" s="24">
        <f>I11/I15*100</f>
        <v>2.8152017291066285</v>
      </c>
      <c r="K11" s="26">
        <v>18577</v>
      </c>
      <c r="L11" s="24">
        <f>K11/K15*100</f>
        <v>6.126392924159629</v>
      </c>
      <c r="M11" s="36">
        <f t="shared" si="0"/>
        <v>80312</v>
      </c>
      <c r="N11" s="27">
        <f>M11/M15*100</f>
        <v>3.834998419433613</v>
      </c>
    </row>
    <row r="12" spans="1:14" ht="33" customHeight="1">
      <c r="A12" s="34" t="s">
        <v>25</v>
      </c>
      <c r="B12" s="7"/>
      <c r="C12" s="23">
        <v>239702</v>
      </c>
      <c r="D12" s="24">
        <f>C12/C15*100</f>
        <v>19.11451949752438</v>
      </c>
      <c r="E12" s="23">
        <v>118217</v>
      </c>
      <c r="F12" s="24">
        <f>E12/E15*100</f>
        <v>38.82369941247369</v>
      </c>
      <c r="G12" s="23">
        <v>26673</v>
      </c>
      <c r="H12" s="24">
        <f>G12/G15*100</f>
        <v>15.077243102385973</v>
      </c>
      <c r="I12" s="26">
        <v>10516</v>
      </c>
      <c r="J12" s="24">
        <f>I12/I15*100</f>
        <v>18.94092219020173</v>
      </c>
      <c r="K12" s="26">
        <v>25007</v>
      </c>
      <c r="L12" s="24">
        <f>K12/K15*100</f>
        <v>8.2469025060268</v>
      </c>
      <c r="M12" s="36">
        <f t="shared" si="0"/>
        <v>420115</v>
      </c>
      <c r="N12" s="27">
        <f>M12/M15*100</f>
        <v>20.061016547718303</v>
      </c>
    </row>
    <row r="13" spans="1:14" ht="33" customHeight="1">
      <c r="A13" s="34" t="s">
        <v>26</v>
      </c>
      <c r="B13" s="7"/>
      <c r="C13" s="23">
        <v>41201</v>
      </c>
      <c r="D13" s="24">
        <f>C13/C15*100</f>
        <v>3.2854849680749516</v>
      </c>
      <c r="E13" s="23">
        <v>893</v>
      </c>
      <c r="F13" s="24">
        <f>E13/E15*100</f>
        <v>0.29327054125328</v>
      </c>
      <c r="G13" s="23">
        <v>14243</v>
      </c>
      <c r="H13" s="24">
        <f>G13/G15*100</f>
        <v>8.051031886450096</v>
      </c>
      <c r="I13" s="26">
        <v>0</v>
      </c>
      <c r="J13" s="26">
        <v>0</v>
      </c>
      <c r="K13" s="26">
        <v>30420</v>
      </c>
      <c r="L13" s="24">
        <f>K13/K15*100</f>
        <v>10.03202200317252</v>
      </c>
      <c r="M13" s="36">
        <f t="shared" si="0"/>
        <v>86757</v>
      </c>
      <c r="N13" s="27">
        <f>M13/M15*100</f>
        <v>4.1427552280456466</v>
      </c>
    </row>
    <row r="14" spans="1:14" ht="33" customHeight="1">
      <c r="A14" s="9" t="s">
        <v>27</v>
      </c>
      <c r="B14" s="7"/>
      <c r="C14" s="23">
        <v>19331</v>
      </c>
      <c r="D14" s="24">
        <f>C14/C15*100</f>
        <v>1.5415089419639547</v>
      </c>
      <c r="E14" s="23">
        <v>6705</v>
      </c>
      <c r="F14" s="24">
        <f>E14/E15*100</f>
        <v>2.201992137853575</v>
      </c>
      <c r="G14" s="23">
        <v>7120</v>
      </c>
      <c r="H14" s="24">
        <f>G14/G15*100</f>
        <v>4.024668049675257</v>
      </c>
      <c r="I14" s="26">
        <v>4551</v>
      </c>
      <c r="J14" s="24">
        <f>I14/I15*100</f>
        <v>8.197046109510087</v>
      </c>
      <c r="K14" s="26">
        <v>9081</v>
      </c>
      <c r="L14" s="24">
        <f>K14/K15*100</f>
        <v>2.994766331716294</v>
      </c>
      <c r="M14" s="36">
        <f t="shared" si="0"/>
        <v>46788</v>
      </c>
      <c r="N14" s="27">
        <f>M14/M15*100</f>
        <v>2.2341855021473735</v>
      </c>
    </row>
    <row r="15" spans="1:14" ht="33" customHeight="1">
      <c r="A15" s="6" t="s">
        <v>24</v>
      </c>
      <c r="B15" s="7"/>
      <c r="C15" s="23">
        <f>SUM(C8:C14)</f>
        <v>1254031</v>
      </c>
      <c r="D15" s="24">
        <v>100</v>
      </c>
      <c r="E15" s="23">
        <f>SUM(E8:E14)</f>
        <v>304497</v>
      </c>
      <c r="F15" s="24">
        <v>100.02600000000001</v>
      </c>
      <c r="G15" s="23">
        <f>SUM(G8:G14)</f>
        <v>176909</v>
      </c>
      <c r="H15" s="24">
        <v>100.02600000000001</v>
      </c>
      <c r="I15" s="23">
        <f>SUM(I8:I14)</f>
        <v>55520</v>
      </c>
      <c r="J15" s="24">
        <v>100</v>
      </c>
      <c r="K15" s="23">
        <f>SUM(K8:K14)</f>
        <v>303229</v>
      </c>
      <c r="L15" s="24">
        <v>100</v>
      </c>
      <c r="M15" s="36">
        <f t="shared" si="0"/>
        <v>2094186</v>
      </c>
      <c r="N15" s="27">
        <v>100</v>
      </c>
    </row>
    <row r="16" spans="1:14" ht="33" customHeight="1">
      <c r="A16" s="7"/>
      <c r="B16" s="8"/>
      <c r="C16" s="25"/>
      <c r="D16" s="25">
        <f>C15/M15*100</f>
        <v>59.88154824834089</v>
      </c>
      <c r="E16" s="25"/>
      <c r="F16" s="25">
        <f>E15/M15*100</f>
        <v>14.540112482845363</v>
      </c>
      <c r="G16" s="25"/>
      <c r="H16" s="25">
        <f>G15/M15*100</f>
        <v>8.447625951085529</v>
      </c>
      <c r="I16" s="25"/>
      <c r="J16" s="25">
        <f>I15/M15*100</f>
        <v>2.651149420347572</v>
      </c>
      <c r="K16" s="25"/>
      <c r="L16" s="25">
        <f>K15/M15*100</f>
        <v>14.479563897380654</v>
      </c>
      <c r="M16" s="36"/>
      <c r="N16" s="27">
        <v>100</v>
      </c>
    </row>
    <row r="17" spans="1:14" ht="33" customHeight="1">
      <c r="A17" s="7"/>
      <c r="B17" s="8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6"/>
      <c r="N17" s="27"/>
    </row>
    <row r="18" spans="1:14" ht="24" customHeight="1">
      <c r="A18" s="9" t="s">
        <v>30</v>
      </c>
      <c r="B18" s="7"/>
      <c r="C18" s="23"/>
      <c r="D18" s="24"/>
      <c r="E18" s="23"/>
      <c r="F18" s="24"/>
      <c r="G18" s="23"/>
      <c r="H18" s="24"/>
      <c r="I18" s="26"/>
      <c r="J18" s="24"/>
      <c r="K18" s="26"/>
      <c r="L18" s="24"/>
      <c r="M18" s="36"/>
      <c r="N18" s="27"/>
    </row>
    <row r="19" spans="1:14" ht="33" customHeight="1">
      <c r="A19" s="10" t="s">
        <v>5</v>
      </c>
      <c r="B19" s="7"/>
      <c r="C19" s="23">
        <v>108306</v>
      </c>
      <c r="D19" s="24">
        <f>C19/C29*100</f>
        <v>9.503936061271105</v>
      </c>
      <c r="E19" s="23">
        <v>17742</v>
      </c>
      <c r="F19" s="24">
        <f>E19/E29*100</f>
        <v>4.820082317942866</v>
      </c>
      <c r="G19" s="23">
        <v>23005</v>
      </c>
      <c r="H19" s="24">
        <f>G19/G29*100</f>
        <v>11.952139487520522</v>
      </c>
      <c r="I19" s="26">
        <v>9375</v>
      </c>
      <c r="J19" s="24">
        <f>I19/I29*100</f>
        <v>15.049361907055141</v>
      </c>
      <c r="K19" s="26">
        <v>99200</v>
      </c>
      <c r="L19" s="24">
        <f>K19/K29*100</f>
        <v>20.72803027295389</v>
      </c>
      <c r="M19" s="36">
        <f t="shared" si="0"/>
        <v>257628</v>
      </c>
      <c r="N19" s="27">
        <f>M19/M29*100</f>
        <v>11.495984428560847</v>
      </c>
    </row>
    <row r="20" spans="1:14" ht="33" customHeight="1">
      <c r="A20" s="10" t="s">
        <v>6</v>
      </c>
      <c r="B20" s="7"/>
      <c r="C20" s="23">
        <v>306718</v>
      </c>
      <c r="D20" s="24">
        <f>C20/C29*100</f>
        <v>26.914743973934506</v>
      </c>
      <c r="E20" s="23">
        <v>0</v>
      </c>
      <c r="F20" s="23">
        <v>0</v>
      </c>
      <c r="G20" s="23">
        <v>0</v>
      </c>
      <c r="H20" s="23">
        <v>0</v>
      </c>
      <c r="I20" s="26">
        <v>0</v>
      </c>
      <c r="J20" s="26">
        <v>0</v>
      </c>
      <c r="K20" s="26">
        <v>0</v>
      </c>
      <c r="L20" s="26">
        <v>0</v>
      </c>
      <c r="M20" s="36">
        <f t="shared" si="0"/>
        <v>306718</v>
      </c>
      <c r="N20" s="27">
        <f>M20/M29*100</f>
        <v>13.68649895181939</v>
      </c>
    </row>
    <row r="21" spans="1:14" ht="33" customHeight="1">
      <c r="A21" s="10" t="s">
        <v>7</v>
      </c>
      <c r="B21" s="7"/>
      <c r="C21" s="23">
        <v>156337</v>
      </c>
      <c r="D21" s="24">
        <f>C21/C29*100</f>
        <v>13.718693812078191</v>
      </c>
      <c r="E21" s="23">
        <v>70915</v>
      </c>
      <c r="F21" s="24">
        <f>E21/E29*100</f>
        <v>19.265930423679315</v>
      </c>
      <c r="G21" s="23">
        <v>41346</v>
      </c>
      <c r="H21" s="24">
        <f>G21/G29*100</f>
        <v>21.48111972401754</v>
      </c>
      <c r="I21" s="26">
        <v>16687</v>
      </c>
      <c r="J21" s="24">
        <f>I21/I29*100</f>
        <v>26.78706156192311</v>
      </c>
      <c r="K21" s="26">
        <v>162450</v>
      </c>
      <c r="L21" s="24">
        <f>K21/K29*100</f>
        <v>33.944239091142734</v>
      </c>
      <c r="M21" s="36">
        <f t="shared" si="0"/>
        <v>447735</v>
      </c>
      <c r="N21" s="27">
        <f>M21/M29*100</f>
        <v>19.979018538829983</v>
      </c>
    </row>
    <row r="22" spans="1:14" ht="33" customHeight="1">
      <c r="A22" s="10" t="s">
        <v>8</v>
      </c>
      <c r="B22" s="7"/>
      <c r="C22" s="23">
        <v>129019</v>
      </c>
      <c r="D22" s="24">
        <f>C22/C29*100</f>
        <v>11.321517983206256</v>
      </c>
      <c r="E22" s="23">
        <v>109758</v>
      </c>
      <c r="F22" s="24">
        <f>E22/E29*100</f>
        <v>29.818656016952605</v>
      </c>
      <c r="G22" s="23">
        <v>57679</v>
      </c>
      <c r="H22" s="24">
        <f>G22/G29*100</f>
        <v>29.96685301024543</v>
      </c>
      <c r="I22" s="26">
        <v>13599</v>
      </c>
      <c r="J22" s="24">
        <f>I22/I29*100</f>
        <v>21.830002407897904</v>
      </c>
      <c r="K22" s="26">
        <v>103212</v>
      </c>
      <c r="L22" s="24">
        <f>K22/K29*100</f>
        <v>21.56634536826731</v>
      </c>
      <c r="M22" s="36">
        <f t="shared" si="0"/>
        <v>413267</v>
      </c>
      <c r="N22" s="27">
        <f>M22/M29*100</f>
        <v>18.440973018608442</v>
      </c>
    </row>
    <row r="23" spans="1:14" ht="33" customHeight="1">
      <c r="A23" s="10" t="s">
        <v>9</v>
      </c>
      <c r="B23" s="7"/>
      <c r="C23" s="23">
        <v>153607</v>
      </c>
      <c r="D23" s="24">
        <f>C23/C29*100</f>
        <v>13.479134180596372</v>
      </c>
      <c r="E23" s="23">
        <v>42357</v>
      </c>
      <c r="F23" s="24">
        <f>E23/E29*100</f>
        <v>11.507396389420922</v>
      </c>
      <c r="G23" s="23">
        <v>33557</v>
      </c>
      <c r="H23" s="24">
        <f>G23/G29*100</f>
        <v>17.434381429373012</v>
      </c>
      <c r="I23" s="26">
        <v>8237</v>
      </c>
      <c r="J23" s="24">
        <f>I23/I29*100</f>
        <v>13.222570029697408</v>
      </c>
      <c r="K23" s="26">
        <v>54498</v>
      </c>
      <c r="L23" s="24">
        <f>K23/K29*100</f>
        <v>11.387461631204044</v>
      </c>
      <c r="M23" s="36">
        <f t="shared" si="0"/>
        <v>292256</v>
      </c>
      <c r="N23" s="27">
        <f>M23/M29*100</f>
        <v>13.041169535739433</v>
      </c>
    </row>
    <row r="24" spans="1:14" ht="33" customHeight="1">
      <c r="A24" s="10" t="s">
        <v>10</v>
      </c>
      <c r="B24" s="7"/>
      <c r="C24" s="23">
        <v>22092</v>
      </c>
      <c r="D24" s="24">
        <f>C24/C29*100</f>
        <v>1.938590248606737</v>
      </c>
      <c r="E24" s="23">
        <v>9105</v>
      </c>
      <c r="F24" s="24">
        <f>E24/E29*100</f>
        <v>2.4736134316801826</v>
      </c>
      <c r="G24" s="23">
        <v>10471</v>
      </c>
      <c r="H24" s="24">
        <f>G24/G29*100</f>
        <v>5.4401587730418335</v>
      </c>
      <c r="I24" s="26">
        <v>5682</v>
      </c>
      <c r="J24" s="24">
        <f>I24/I29*100</f>
        <v>9.12111726462798</v>
      </c>
      <c r="K24" s="26">
        <v>21287</v>
      </c>
      <c r="L24" s="24">
        <f>K24/K29*100</f>
        <v>4.447959480044047</v>
      </c>
      <c r="M24" s="36">
        <f t="shared" si="0"/>
        <v>68637</v>
      </c>
      <c r="N24" s="27">
        <f>M24/M29*100</f>
        <v>3.062748937317104</v>
      </c>
    </row>
    <row r="25" spans="1:14" ht="33" customHeight="1">
      <c r="A25" s="10" t="s">
        <v>11</v>
      </c>
      <c r="B25" s="7"/>
      <c r="C25" s="23">
        <v>104351</v>
      </c>
      <c r="D25" s="24">
        <f>C25/C29*100</f>
        <v>9.156881723355134</v>
      </c>
      <c r="E25" s="23">
        <v>4710</v>
      </c>
      <c r="F25" s="24">
        <f>E25/E29*100</f>
        <v>1.2795957455479032</v>
      </c>
      <c r="G25" s="23">
        <v>4189</v>
      </c>
      <c r="H25" s="24">
        <f>G25/G29*100</f>
        <v>2.176375236393109</v>
      </c>
      <c r="I25" s="26">
        <v>2189</v>
      </c>
      <c r="J25" s="24">
        <f>I25/I29*100</f>
        <v>3.5139256762179953</v>
      </c>
      <c r="K25" s="26">
        <v>10320</v>
      </c>
      <c r="L25" s="24">
        <f>K25/K29*100</f>
        <v>2.1563837945250417</v>
      </c>
      <c r="M25" s="36">
        <f t="shared" si="0"/>
        <v>125759</v>
      </c>
      <c r="N25" s="27">
        <f>M25/M29*100</f>
        <v>5.611670725819335</v>
      </c>
    </row>
    <row r="26" spans="1:14" ht="33" customHeight="1">
      <c r="A26" s="10" t="s">
        <v>12</v>
      </c>
      <c r="B26" s="7"/>
      <c r="C26" s="23">
        <v>148090</v>
      </c>
      <c r="D26" s="24">
        <f>C26/C29*100</f>
        <v>12.995013123129262</v>
      </c>
      <c r="E26" s="23">
        <v>111289</v>
      </c>
      <c r="F26" s="24">
        <f>E26/E29*100</f>
        <v>30.23459255335045</v>
      </c>
      <c r="G26" s="23">
        <v>19095</v>
      </c>
      <c r="H26" s="24">
        <f>G26/G29*100</f>
        <v>9.920717388141897</v>
      </c>
      <c r="I26" s="26">
        <v>4804</v>
      </c>
      <c r="J26" s="24">
        <f>I26/I29*100</f>
        <v>7.711694357492576</v>
      </c>
      <c r="K26" s="26">
        <v>13843</v>
      </c>
      <c r="L26" s="24">
        <f>K26/K29*100</f>
        <v>2.8925214019002086</v>
      </c>
      <c r="M26" s="36">
        <f t="shared" si="0"/>
        <v>297121</v>
      </c>
      <c r="N26" s="27">
        <f>M26/M29*100</f>
        <v>13.258257601652101</v>
      </c>
    </row>
    <row r="27" spans="1:14" ht="33" customHeight="1">
      <c r="A27" s="10" t="s">
        <v>31</v>
      </c>
      <c r="B27" s="7"/>
      <c r="C27" s="23">
        <v>1114</v>
      </c>
      <c r="D27" s="24">
        <f>C27/C29*100</f>
        <v>0.09775436976950502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36">
        <f t="shared" si="0"/>
        <v>1114</v>
      </c>
      <c r="N27" s="27">
        <f>M27/M29*100</f>
        <v>0.04970937418842976</v>
      </c>
    </row>
    <row r="28" spans="1:14" ht="33" customHeight="1">
      <c r="A28" s="10" t="s">
        <v>32</v>
      </c>
      <c r="B28" s="7"/>
      <c r="C28" s="23">
        <v>9957</v>
      </c>
      <c r="D28" s="24">
        <f>C28/C29*100</f>
        <v>0.8737345240529277</v>
      </c>
      <c r="E28" s="23">
        <v>2209</v>
      </c>
      <c r="F28" s="24">
        <f>E28/E29*100</f>
        <v>0.6001331214257577</v>
      </c>
      <c r="G28" s="23">
        <v>3134</v>
      </c>
      <c r="H28" s="24">
        <f>G28/G29*100</f>
        <v>1.6282549512666513</v>
      </c>
      <c r="I28" s="26">
        <v>1722</v>
      </c>
      <c r="J28" s="24">
        <f>I28/I29*100</f>
        <v>2.764266795087888</v>
      </c>
      <c r="K28" s="26">
        <v>13769</v>
      </c>
      <c r="L28" s="24">
        <f>K28/K29*100</f>
        <v>2.877058959962723</v>
      </c>
      <c r="M28" s="36">
        <f t="shared" si="0"/>
        <v>30791</v>
      </c>
      <c r="N28" s="27">
        <f>M28/M29*100</f>
        <v>1.3739688874649378</v>
      </c>
    </row>
    <row r="29" spans="1:14" ht="33" customHeight="1">
      <c r="A29" s="9" t="s">
        <v>33</v>
      </c>
      <c r="B29" s="7"/>
      <c r="C29" s="28">
        <f>SUM(C19:C28)</f>
        <v>1139591</v>
      </c>
      <c r="D29" s="24">
        <v>100</v>
      </c>
      <c r="E29" s="28">
        <f>SUM(E19:E28)</f>
        <v>368085</v>
      </c>
      <c r="F29" s="24">
        <v>100</v>
      </c>
      <c r="G29" s="28">
        <f>SUM(G19:G28)</f>
        <v>192476</v>
      </c>
      <c r="H29" s="24">
        <v>100</v>
      </c>
      <c r="I29" s="28">
        <f>SUM(I19:I28)</f>
        <v>62295</v>
      </c>
      <c r="J29" s="24">
        <v>100</v>
      </c>
      <c r="K29" s="28">
        <f>SUM(K19:K28)</f>
        <v>478579</v>
      </c>
      <c r="L29" s="24">
        <v>100</v>
      </c>
      <c r="M29" s="36">
        <f>SUM(M19:M28)</f>
        <v>2241026</v>
      </c>
      <c r="N29" s="27">
        <v>100</v>
      </c>
    </row>
    <row r="30" spans="1:14" ht="33" customHeight="1">
      <c r="A30" s="7"/>
      <c r="B30" s="8"/>
      <c r="C30" s="25"/>
      <c r="D30" s="30">
        <f>C29/M29*100</f>
        <v>50.85130649979072</v>
      </c>
      <c r="E30" s="30"/>
      <c r="F30" s="30">
        <f>E29/M29*100</f>
        <v>16.424842906775737</v>
      </c>
      <c r="G30" s="30"/>
      <c r="H30" s="30">
        <f>G29/M29*100</f>
        <v>8.588744619651893</v>
      </c>
      <c r="I30" s="30"/>
      <c r="J30" s="30">
        <f>I29/M29*100</f>
        <v>2.77975355930721</v>
      </c>
      <c r="K30" s="30"/>
      <c r="L30" s="30">
        <f>K29/M29*100</f>
        <v>21.355352414474442</v>
      </c>
      <c r="M30" s="37"/>
      <c r="N30" s="40">
        <v>100</v>
      </c>
    </row>
    <row r="31" spans="1:14" ht="23.25" customHeight="1">
      <c r="A31" s="10"/>
      <c r="B31" s="7"/>
      <c r="C31" s="23"/>
      <c r="D31" s="24"/>
      <c r="E31" s="23"/>
      <c r="F31" s="24"/>
      <c r="G31" s="23"/>
      <c r="H31" s="24"/>
      <c r="I31" s="26"/>
      <c r="J31" s="24"/>
      <c r="K31" s="26"/>
      <c r="L31" s="24"/>
      <c r="M31" s="36"/>
      <c r="N31" s="27"/>
    </row>
    <row r="32" spans="1:14" ht="33" customHeight="1">
      <c r="A32" s="11" t="s">
        <v>35</v>
      </c>
      <c r="B32" s="7"/>
      <c r="C32" s="29">
        <f>C15-C29</f>
        <v>114440</v>
      </c>
      <c r="D32" s="29"/>
      <c r="E32" s="29">
        <f>E15-E29</f>
        <v>-63588</v>
      </c>
      <c r="F32" s="29"/>
      <c r="G32" s="29">
        <f>G15-G29</f>
        <v>-15567</v>
      </c>
      <c r="H32" s="29"/>
      <c r="I32" s="29">
        <f>I15-I29</f>
        <v>-6775</v>
      </c>
      <c r="J32" s="29"/>
      <c r="K32" s="29">
        <f>K15-K29</f>
        <v>-175350</v>
      </c>
      <c r="L32" s="29"/>
      <c r="M32" s="38">
        <f>M15-M29</f>
        <v>-146840</v>
      </c>
      <c r="N32" s="41"/>
    </row>
    <row r="33" spans="1:14" ht="24" customHeight="1">
      <c r="A33" s="12"/>
      <c r="B33" s="12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8"/>
      <c r="N33" s="42"/>
    </row>
    <row r="34" spans="1:14" s="5" customFormat="1" ht="22.5" customHeight="1">
      <c r="A34" s="47" t="s">
        <v>34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9"/>
    </row>
    <row r="35" spans="1:14" s="5" customFormat="1" ht="31.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</sheetData>
  <mergeCells count="2">
    <mergeCell ref="A5:B6"/>
    <mergeCell ref="A34:N35"/>
  </mergeCells>
  <printOptions horizontalCentered="1"/>
  <pageMargins left="0.5511811023622047" right="0.3937007874015748" top="0.5511811023622047" bottom="0.5905511811023623" header="0.4330708661417323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j847</cp:lastModifiedBy>
  <cp:lastPrinted>2007-08-14T00:54:54Z</cp:lastPrinted>
  <dcterms:created xsi:type="dcterms:W3CDTF">2001-08-24T08:12:00Z</dcterms:created>
  <dcterms:modified xsi:type="dcterms:W3CDTF">2010-05-11T10:30:02Z</dcterms:modified>
  <cp:category/>
  <cp:version/>
  <cp:contentType/>
  <cp:contentStatus/>
</cp:coreProperties>
</file>